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03-Analyses\1-Bilans\2023\Bilan définitif 2023\30_Fichier de diffusion\"/>
    </mc:Choice>
  </mc:AlternateContent>
  <bookViews>
    <workbookView xWindow="0" yWindow="0" windowWidth="20340" windowHeight="7050" tabRatio="493"/>
  </bookViews>
  <sheets>
    <sheet name="Fig 1" sheetId="35" r:id="rId1"/>
    <sheet name="Fig 2" sheetId="36" r:id="rId2"/>
    <sheet name="Fig 3" sheetId="37" r:id="rId3"/>
    <sheet name="Fig 4" sheetId="39" r:id="rId4"/>
    <sheet name="Fig 5" sheetId="41" r:id="rId5"/>
    <sheet name="Fig 6" sheetId="40" r:id="rId6"/>
    <sheet name="Fig 7" sheetId="42" r:id="rId7"/>
  </sheets>
  <externalReferences>
    <externalReference r:id="rId8"/>
  </externalReferences>
  <definedNames>
    <definedName name="abscisses">#REF!</definedName>
    <definedName name="abscisses_an">#REF!</definedName>
    <definedName name="abscisses_trim">#REF!</definedName>
    <definedName name="Dégradations_2">#REF!</definedName>
    <definedName name="Nombre_de_victimes_hors_terrorisme">#REF!</definedName>
    <definedName name="ordonnees_an">#REF!</definedName>
    <definedName name="ordonnees_an_deux_roues">[1]Vols_véhicules!#REF!</definedName>
    <definedName name="ordonnees_an_tire">#REF!</definedName>
    <definedName name="ordonnees_brutes">#REF!</definedName>
    <definedName name="ordonnees_brutes_an">#REF!</definedName>
    <definedName name="ordonnees_brutes_gn">#REF!</definedName>
    <definedName name="ordonnees_brutes_pn">#REF!</definedName>
    <definedName name="ordonnees_brutes_trim">#REF!</definedName>
    <definedName name="ordonnees_cvs">#REF!</definedName>
    <definedName name="ordonnees_cvs_gn">#REF!</definedName>
    <definedName name="ordonnees_cvs_pn">#REF!</definedName>
    <definedName name="ordonnees_cvs_trim">#REF!</definedName>
    <definedName name="ordonnees_evol_trim_t_agressions">#REF!</definedName>
    <definedName name="ordonnees_evol_trim_t_viols">#REF!</definedName>
    <definedName name="victimes_hors_terrorisme">#REF!</definedName>
    <definedName name="victimes_hors_terrorisme_an">#REF!</definedName>
    <definedName name="victimes_hors_terrorisme_pn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42" l="1"/>
  <c r="D18" i="42"/>
  <c r="D17" i="42"/>
  <c r="D16" i="42"/>
  <c r="D15" i="42"/>
  <c r="D14" i="42"/>
  <c r="D12" i="42"/>
  <c r="D11" i="42"/>
  <c r="D8" i="42"/>
  <c r="D7" i="42"/>
  <c r="E5" i="42"/>
  <c r="G6" i="39" l="1"/>
  <c r="F6" i="39"/>
  <c r="G5" i="39"/>
  <c r="F5" i="39"/>
  <c r="G4" i="39"/>
  <c r="F4" i="39"/>
  <c r="I11" i="37"/>
  <c r="I12" i="37"/>
  <c r="I14" i="37"/>
  <c r="H14" i="37"/>
  <c r="H13" i="37"/>
  <c r="H12" i="37"/>
  <c r="H11" i="37"/>
  <c r="I10" i="37"/>
  <c r="H10" i="37"/>
  <c r="I9" i="37"/>
  <c r="H9" i="37"/>
  <c r="I8" i="37"/>
  <c r="H8" i="37"/>
  <c r="I7" i="37"/>
  <c r="H7" i="37"/>
  <c r="I6" i="37"/>
  <c r="H6" i="37"/>
  <c r="I5" i="37"/>
  <c r="H5" i="37"/>
</calcChain>
</file>

<file path=xl/sharedStrings.xml><?xml version="1.0" encoding="utf-8"?>
<sst xmlns="http://schemas.openxmlformats.org/spreadsheetml/2006/main" count="131" uniqueCount="99">
  <si>
    <t>Champ : France.</t>
  </si>
  <si>
    <t>Champ : France.</t>
  </si>
  <si>
    <t>Total</t>
  </si>
  <si>
    <t>Femmes</t>
  </si>
  <si>
    <t>Hommes</t>
  </si>
  <si>
    <t>75 ans ou plus</t>
  </si>
  <si>
    <t>Ensemble</t>
  </si>
  <si>
    <t>France</t>
  </si>
  <si>
    <t>UE27 hors France</t>
  </si>
  <si>
    <t>Europe hors UE27</t>
  </si>
  <si>
    <t>Afrique</t>
  </si>
  <si>
    <t>Asie</t>
  </si>
  <si>
    <t>Taille d'unité urbaine</t>
  </si>
  <si>
    <t>France métropolitaine</t>
  </si>
  <si>
    <t>de 2 000 à 5 000 habitants</t>
  </si>
  <si>
    <t>de 5 000 à 10 000 habitants</t>
  </si>
  <si>
    <t>de 10 000 à 20 000 habitants</t>
  </si>
  <si>
    <t>de 20 000 à 50 000 habitants</t>
  </si>
  <si>
    <t>de 50 000 à 100 000 habitants</t>
  </si>
  <si>
    <t>de 100 000 à 200 000 habitants</t>
  </si>
  <si>
    <t>de 200 000 à 2 000 000 habitants</t>
  </si>
  <si>
    <t>Unité urbaine de Paris</t>
  </si>
  <si>
    <t>NA</t>
  </si>
  <si>
    <t>Amérique , Océanie ou indéterminé</t>
  </si>
  <si>
    <t xml:space="preserve">Effectifs </t>
  </si>
  <si>
    <t xml:space="preserve">% </t>
  </si>
  <si>
    <t>Part des hommes</t>
  </si>
  <si>
    <t>Ensemble des mis en cause</t>
  </si>
  <si>
    <t xml:space="preserve">Caractéristiques des mis en cause </t>
  </si>
  <si>
    <t xml:space="preserve">Sexe </t>
  </si>
  <si>
    <t xml:space="preserve">Âge </t>
  </si>
  <si>
    <t>18 à 29 ans (14 %*)</t>
  </si>
  <si>
    <t>30 à 44 ans (18 %*)</t>
  </si>
  <si>
    <t>45 à 59 ans (19 %*)</t>
  </si>
  <si>
    <t>60 ans ou plus (27 %*)</t>
  </si>
  <si>
    <t>Nationalité</t>
  </si>
  <si>
    <t>Ensemble des vols avec armes</t>
  </si>
  <si>
    <t>%femmes</t>
  </si>
  <si>
    <t>%hommes</t>
  </si>
  <si>
    <t>0-1 ans</t>
  </si>
  <si>
    <t>2-4 ans</t>
  </si>
  <si>
    <t>5-9 ans</t>
  </si>
  <si>
    <t>10-14 ans</t>
  </si>
  <si>
    <t>15-17 ans</t>
  </si>
  <si>
    <t>18-19 ans</t>
  </si>
  <si>
    <t>20-24 ans</t>
  </si>
  <si>
    <t>25-29 ans</t>
  </si>
  <si>
    <t>30-34 ans</t>
  </si>
  <si>
    <t>35-39 ans</t>
  </si>
  <si>
    <t>40-44 ans</t>
  </si>
  <si>
    <t>45-49 ans</t>
  </si>
  <si>
    <t>50-54 ans</t>
  </si>
  <si>
    <t>55-59 ans</t>
  </si>
  <si>
    <t>60-64 ans</t>
  </si>
  <si>
    <t>65-69 ans</t>
  </si>
  <si>
    <t>70-74 ans</t>
  </si>
  <si>
    <t>Type de vol avec armes</t>
  </si>
  <si>
    <t>Femmes (52 %*)</t>
  </si>
  <si>
    <t>-</t>
  </si>
  <si>
    <t>Hommes (48 %*)</t>
  </si>
  <si>
    <t>Moins de 13 ans (15 %*)</t>
  </si>
  <si>
    <t>13 à 17 ans (6 %*)</t>
  </si>
  <si>
    <t>Sources : SSMSI, base statistique communale de la délinquance enregistrée par la police et la gendarmerie en 2023 ; Insee, recensement de la population 2021 (pour Mayotte le recensement de la population 2017).</t>
  </si>
  <si>
    <t>Champ : France, personnes physiques.</t>
  </si>
  <si>
    <t>Amérique, Océanie et indéterminée (0,5 %*)</t>
  </si>
  <si>
    <t>Français (92 %*)</t>
  </si>
  <si>
    <t xml:space="preserve">Etrangers (8 %*) : </t>
  </si>
  <si>
    <t>UE27 hors France (2 %*)</t>
  </si>
  <si>
    <t>Europe hors UE27 (1 %*)</t>
  </si>
  <si>
    <t>Afrique (3,5 %*)</t>
  </si>
  <si>
    <t xml:space="preserve">Asie (1 %*) </t>
  </si>
  <si>
    <t>Note : * les pourcentages entre parenthèse donnent la répartition de l’ensemble de la population en France selon ces caractéristiques identifiées à partir des estimations de la population de l’Insee.</t>
  </si>
  <si>
    <t>Sources : SSMSI, base statistique des mis en cause pour des infractions élucidées par la police et la gendarmerie en 2023 ; Insee, estimations de la population 2023.</t>
  </si>
  <si>
    <t>Lecture : en 2023, 5 080 personnes ont été mises en cause par les forces de sécurité pour des vols avec armes. 95 % sont des hommes et 52 % ont entre 18 et 29 ans. 14 % de la population de France a entre 18 et 29 ans.</t>
  </si>
  <si>
    <t>Figure 1 - Nombre d’infractions pour vol avec armes enregistrées entre 2016 et 2023</t>
  </si>
  <si>
    <t>Vols avec arme blanche</t>
  </si>
  <si>
    <t>Vols avec arme à feu</t>
  </si>
  <si>
    <t>% - Vols avec arme à feu</t>
  </si>
  <si>
    <t>% -Vols avec arme blanche</t>
  </si>
  <si>
    <t>Source : SSMSI, bases statistiques des infractions enregistrées ou élucidés par la police et la gendarmerie entre 2016 et 2023.</t>
  </si>
  <si>
    <t>Figure 2 – Évolution des infractions enregistrées pour vol avec armes selon le type de vol (en %)</t>
  </si>
  <si>
    <t>Ensemble des vols violents avec armes</t>
  </si>
  <si>
    <t>Lecture : Le nombre d’infractions pour vol avec armes enregistrées par la police et la gendarmerie s’accroît de 1 % en 2023 par rapport à 2022, il s’accroît de 7 % pour les vols avec arme à feu et diminue de 2 % pour les vols avec arme blanche</t>
  </si>
  <si>
    <t>Source : SSMSI, bases statistiques des infractions enregistrées ou élucidées par la police et la gendarmerie entre 2016 et 2023.</t>
  </si>
  <si>
    <t>Figure 3 - Nombre d’infractions pour vol avec armes enregistrées pour 1 000 habitants en 2023, par taille d’unité urbaine</t>
  </si>
  <si>
    <t>Hors unité urbine</t>
  </si>
  <si>
    <t>Lecture : Dans les unités urbaines de France métropolitaine recensant entre 100 000 et 200 000 habitants, 0,12 vol avec armes pour 1 000 habitants a été enregistré en 2023 (point jaune), alors que sur l’ensemble des unités urbaines de même taille en France, ce taux est de 0,32 ‰ (barre bleue).</t>
  </si>
  <si>
    <t>Lecture : En 2023, on comptabilise 8 700 infractions enregistrées par la police et gendarmerie pour vol avec armes en France dont 33 % correspondent à des vols avec arme à feu (2 900 infractions) et 67 % à des vols avec arme blanche.</t>
  </si>
  <si>
    <t>Figure 4 - Nombre de victimes de vol avec armes enregistrées par sexe et type de vol en 2023</t>
  </si>
  <si>
    <t>Lecture : En 2023, 9 426 personnes ont été victimes d’un vol avec armes. 75 % de ces victimes sont des hommes.</t>
  </si>
  <si>
    <t>Source : SSMSI, base statistique des victimes enregistrées par la police et la gendarmerie en 2023.</t>
  </si>
  <si>
    <t>Figure 5 – Nombre de victimes de vols avec armes enregistrées pour 1 000 habitants par sexe et âge en 2023</t>
  </si>
  <si>
    <t>Lecture : Sur 1 000 hommes âgés de 18 à 19 ans, près de 0,8 ont été enregistrés par les forces de sécurité comme victimes de vol avec armes en 2023.</t>
  </si>
  <si>
    <t>Sources : SSMSI, base statistique des victimes enregistrées par la police et la gendarmerie en 2023 ; Insee, estimations de la population 2023.</t>
  </si>
  <si>
    <t>Figure 6 - Nationalité des personnes victimes de vol avec armes enregistrées en 2023 (en %)</t>
  </si>
  <si>
    <t>Lecture : 78 % des personnes victimes de vol avec armes enregistrées en 2023 ont une nationalité française.</t>
  </si>
  <si>
    <r>
      <t>Figure 7 -</t>
    </r>
    <r>
      <rPr>
        <b/>
        <sz val="9.5"/>
        <color theme="1"/>
        <rFont val="Palatino Linotype"/>
        <family val="1"/>
      </rPr>
      <t xml:space="preserve"> Nombre de p</t>
    </r>
    <r>
      <rPr>
        <b/>
        <sz val="9.5"/>
        <color rgb="FF231F20"/>
        <rFont val="Palatino Linotype"/>
        <family val="1"/>
      </rPr>
      <t>ersonnes mises en cause pour des infractions pour vol avec armes élucidées en 2023, par sexe et par âge</t>
    </r>
  </si>
  <si>
    <t>Type d'infraction</t>
  </si>
  <si>
    <t>Vol avec armes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</si>
</sst>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€_-;\-* #,##0.00\ _€_-;_-* &quot;-&quot;??\ _€_-;_-@_-"/>
    <numFmt numFmtId="164" formatCode="0.0"/>
    <numFmt numFmtId="165" formatCode="_-* #,##0_-;\-* #,##0_-;_-* &quot;-&quot;??_-;_-@_-"/>
    <numFmt numFmtId="166" formatCode="0.000"/>
    <numFmt numFmtId="167" formatCode="_-* #,##0\ _€_-;\-* #,##0\ _€_-;_-* &quot;-&quot;??\ _€_-;_-@_-"/>
    <numFmt numFmtId="168" formatCode="0__%"/>
  </numFmts>
  <fonts count="3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9.5"/>
      <color rgb="FF231F20"/>
      <name val="Palatino Linotype"/>
      <family val="1"/>
    </font>
    <font>
      <sz val="11"/>
      <color theme="1"/>
      <name val="Palatino Linotype"/>
      <family val="1"/>
    </font>
    <font>
      <b/>
      <sz val="11"/>
      <color theme="1"/>
      <name val="Palatino Linotype"/>
      <family val="1"/>
    </font>
    <font>
      <sz val="11"/>
      <color rgb="FF000000"/>
      <name val="Arial"/>
      <family val="2"/>
    </font>
    <font>
      <b/>
      <sz val="11"/>
      <color theme="1"/>
      <name val="Arial"/>
      <family val="2"/>
    </font>
    <font>
      <i/>
      <sz val="9"/>
      <color rgb="FF242021"/>
      <name val="Calibri"/>
      <family val="2"/>
      <scheme val="minor"/>
    </font>
    <font>
      <sz val="7.5"/>
      <color rgb="FF231F20"/>
      <name val="Palatino Linotype"/>
      <family val="1"/>
    </font>
    <font>
      <b/>
      <sz val="11"/>
      <color rgb="FF000000"/>
      <name val="Arial"/>
      <family val="2"/>
    </font>
    <font>
      <b/>
      <sz val="11"/>
      <name val="Calibri"/>
      <family val="2"/>
      <scheme val="minor"/>
    </font>
    <font>
      <i/>
      <sz val="10"/>
      <color rgb="FF242021"/>
      <name val="PalatinoLinotype-Italic"/>
    </font>
    <font>
      <sz val="9"/>
      <color rgb="FF24202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color rgb="FF24202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color rgb="FF000000"/>
      <name val="Marianne Light"/>
      <family val="3"/>
    </font>
    <font>
      <sz val="11"/>
      <color rgb="FF000000"/>
      <name val="Marianne Light"/>
      <family val="3"/>
    </font>
    <font>
      <b/>
      <sz val="9.5"/>
      <color theme="1"/>
      <name val="Palatino Linotype"/>
      <family val="1"/>
    </font>
  </fonts>
  <fills count="3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4472C4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4472C4"/>
      </left>
      <right/>
      <top style="medium">
        <color rgb="FF4472C4"/>
      </top>
      <bottom style="medium">
        <color rgb="FF4472C4"/>
      </bottom>
      <diagonal/>
    </border>
    <border>
      <left/>
      <right/>
      <top style="medium">
        <color rgb="FF4472C4"/>
      </top>
      <bottom style="medium">
        <color rgb="FF4472C4"/>
      </bottom>
      <diagonal/>
    </border>
    <border>
      <left/>
      <right style="medium">
        <color rgb="FF4472C4"/>
      </right>
      <top style="medium">
        <color rgb="FF4472C4"/>
      </top>
      <bottom style="medium">
        <color rgb="FF4472C4"/>
      </bottom>
      <diagonal/>
    </border>
    <border>
      <left style="medium">
        <color rgb="FF8EAADB"/>
      </left>
      <right style="medium">
        <color rgb="FF8EAADB"/>
      </right>
      <top/>
      <bottom style="medium">
        <color rgb="FF8EAADB"/>
      </bottom>
      <diagonal/>
    </border>
    <border>
      <left/>
      <right style="medium">
        <color rgb="FF8EAADB"/>
      </right>
      <top/>
      <bottom style="medium">
        <color rgb="FF8EAADB"/>
      </bottom>
      <diagonal/>
    </border>
    <border>
      <left style="medium">
        <color rgb="FF8EAADB"/>
      </left>
      <right/>
      <top/>
      <bottom style="medium">
        <color rgb="FF8EAADB"/>
      </bottom>
      <diagonal/>
    </border>
  </borders>
  <cellStyleXfs count="52">
    <xf numFmtId="0" fontId="0" fillId="0" borderId="0"/>
    <xf numFmtId="43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10" fillId="6" borderId="4" applyNumberFormat="0" applyAlignment="0" applyProtection="0"/>
    <xf numFmtId="0" fontId="11" fillId="7" borderId="5" applyNumberFormat="0" applyAlignment="0" applyProtection="0"/>
    <xf numFmtId="0" fontId="12" fillId="7" borderId="4" applyNumberFormat="0" applyAlignment="0" applyProtection="0"/>
    <xf numFmtId="0" fontId="13" fillId="0" borderId="6" applyNumberFormat="0" applyFill="0" applyAlignment="0" applyProtection="0"/>
    <xf numFmtId="0" fontId="14" fillId="8" borderId="7" applyNumberFormat="0" applyAlignment="0" applyProtection="0"/>
    <xf numFmtId="0" fontId="15" fillId="0" borderId="0" applyNumberFormat="0" applyFill="0" applyBorder="0" applyAlignment="0" applyProtection="0"/>
    <xf numFmtId="0" fontId="2" fillId="9" borderId="8" applyNumberFormat="0" applyFont="0" applyAlignment="0" applyProtection="0"/>
    <xf numFmtId="0" fontId="16" fillId="0" borderId="0" applyNumberFormat="0" applyFill="0" applyBorder="0" applyAlignment="0" applyProtection="0"/>
    <xf numFmtId="0" fontId="1" fillId="0" borderId="9" applyNumberFormat="0" applyFill="0" applyAlignment="0" applyProtection="0"/>
    <xf numFmtId="0" fontId="17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17" fillId="33" borderId="0" applyNumberFormat="0" applyBorder="0" applyAlignment="0" applyProtection="0"/>
    <xf numFmtId="43" fontId="2" fillId="0" borderId="0" applyFont="0" applyFill="0" applyBorder="0" applyAlignment="0" applyProtection="0"/>
    <xf numFmtId="0" fontId="18" fillId="0" borderId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9" borderId="8" applyNumberFormat="0" applyFont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3" fillId="0" borderId="0"/>
  </cellStyleXfs>
  <cellXfs count="97">
    <xf numFmtId="0" fontId="0" fillId="0" borderId="0" xfId="0"/>
    <xf numFmtId="0" fontId="0" fillId="2" borderId="0" xfId="0" applyFill="1"/>
    <xf numFmtId="0" fontId="0" fillId="2" borderId="10" xfId="0" applyFill="1" applyBorder="1"/>
    <xf numFmtId="0" fontId="0" fillId="2" borderId="10" xfId="0" applyFill="1" applyBorder="1" applyAlignment="1">
      <alignment horizontal="center"/>
    </xf>
    <xf numFmtId="0" fontId="0" fillId="2" borderId="10" xfId="0" applyFill="1" applyBorder="1" applyAlignment="1">
      <alignment horizontal="center" vertical="center" wrapText="1"/>
    </xf>
    <xf numFmtId="164" fontId="0" fillId="2" borderId="10" xfId="0" applyNumberFormat="1" applyFill="1" applyBorder="1"/>
    <xf numFmtId="0" fontId="1" fillId="2" borderId="0" xfId="0" applyFont="1" applyFill="1" applyAlignment="1">
      <alignment vertical="top" wrapText="1"/>
    </xf>
    <xf numFmtId="1" fontId="0" fillId="2" borderId="0" xfId="0" applyNumberFormat="1" applyFill="1"/>
    <xf numFmtId="0" fontId="0" fillId="2" borderId="0" xfId="0" applyFill="1" applyAlignment="1">
      <alignment horizontal="right"/>
    </xf>
    <xf numFmtId="164" fontId="0" fillId="2" borderId="0" xfId="0" applyNumberFormat="1" applyFill="1"/>
    <xf numFmtId="0" fontId="0" fillId="2" borderId="10" xfId="0" applyFill="1" applyBorder="1" applyAlignment="1"/>
    <xf numFmtId="165" fontId="0" fillId="2" borderId="10" xfId="0" applyNumberFormat="1" applyFill="1" applyBorder="1"/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 wrapText="1"/>
    </xf>
    <xf numFmtId="1" fontId="0" fillId="2" borderId="10" xfId="0" applyNumberFormat="1" applyFill="1" applyBorder="1"/>
    <xf numFmtId="0" fontId="1" fillId="2" borderId="0" xfId="0" applyFont="1" applyFill="1"/>
    <xf numFmtId="3" fontId="20" fillId="2" borderId="0" xfId="0" applyNumberFormat="1" applyFont="1" applyFill="1"/>
    <xf numFmtId="0" fontId="20" fillId="2" borderId="0" xfId="0" applyFont="1" applyFill="1"/>
    <xf numFmtId="3" fontId="0" fillId="2" borderId="0" xfId="0" applyNumberFormat="1" applyFill="1"/>
    <xf numFmtId="0" fontId="20" fillId="2" borderId="10" xfId="0" applyFont="1" applyFill="1" applyBorder="1"/>
    <xf numFmtId="0" fontId="1" fillId="2" borderId="10" xfId="0" applyFont="1" applyFill="1" applyBorder="1" applyAlignment="1">
      <alignment wrapText="1"/>
    </xf>
    <xf numFmtId="1" fontId="1" fillId="2" borderId="10" xfId="0" applyNumberFormat="1" applyFont="1" applyFill="1" applyBorder="1" applyAlignment="1">
      <alignment vertical="center" wrapText="1"/>
    </xf>
    <xf numFmtId="1" fontId="1" fillId="2" borderId="10" xfId="0" quotePrefix="1" applyNumberFormat="1" applyFont="1" applyFill="1" applyBorder="1" applyAlignment="1">
      <alignment wrapText="1"/>
    </xf>
    <xf numFmtId="1" fontId="27" fillId="2" borderId="10" xfId="0" applyNumberFormat="1" applyFont="1" applyFill="1" applyBorder="1" applyAlignment="1">
      <alignment horizontal="center" vertical="center"/>
    </xf>
    <xf numFmtId="9" fontId="0" fillId="2" borderId="0" xfId="50" applyFont="1" applyFill="1"/>
    <xf numFmtId="3" fontId="20" fillId="2" borderId="0" xfId="0" applyNumberFormat="1" applyFont="1" applyFill="1" applyBorder="1"/>
    <xf numFmtId="9" fontId="0" fillId="2" borderId="0" xfId="50" applyFont="1" applyFill="1" applyBorder="1"/>
    <xf numFmtId="0" fontId="28" fillId="2" borderId="0" xfId="0" applyFont="1" applyFill="1"/>
    <xf numFmtId="0" fontId="29" fillId="2" borderId="0" xfId="0" applyFont="1" applyFill="1"/>
    <xf numFmtId="1" fontId="1" fillId="2" borderId="0" xfId="0" applyNumberFormat="1" applyFont="1" applyFill="1" applyBorder="1" applyAlignment="1">
      <alignment vertical="center" wrapText="1"/>
    </xf>
    <xf numFmtId="0" fontId="1" fillId="2" borderId="0" xfId="0" applyFont="1" applyFill="1" applyBorder="1" applyAlignment="1">
      <alignment wrapText="1"/>
    </xf>
    <xf numFmtId="0" fontId="21" fillId="2" borderId="10" xfId="0" applyFont="1" applyFill="1" applyBorder="1"/>
    <xf numFmtId="0" fontId="0" fillId="2" borderId="0" xfId="0" applyFill="1" applyBorder="1"/>
    <xf numFmtId="1" fontId="0" fillId="2" borderId="0" xfId="0" applyNumberFormat="1" applyFill="1" applyBorder="1" applyAlignment="1">
      <alignment horizontal="center"/>
    </xf>
    <xf numFmtId="165" fontId="0" fillId="2" borderId="10" xfId="0" applyNumberFormat="1" applyFill="1" applyBorder="1" applyAlignment="1">
      <alignment horizontal="center" vertical="center"/>
    </xf>
    <xf numFmtId="2" fontId="0" fillId="2" borderId="10" xfId="0" applyNumberFormat="1" applyFill="1" applyBorder="1"/>
    <xf numFmtId="164" fontId="0" fillId="2" borderId="10" xfId="0" applyNumberFormat="1" applyFill="1" applyBorder="1" applyAlignment="1">
      <alignment horizontal="center" vertical="center"/>
    </xf>
    <xf numFmtId="1" fontId="30" fillId="2" borderId="10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vertical="center" wrapText="1"/>
    </xf>
    <xf numFmtId="9" fontId="0" fillId="2" borderId="10" xfId="50" applyFont="1" applyFill="1" applyBorder="1" applyAlignment="1">
      <alignment horizontal="center" vertical="center"/>
    </xf>
    <xf numFmtId="1" fontId="1" fillId="2" borderId="10" xfId="0" applyNumberFormat="1" applyFont="1" applyFill="1" applyBorder="1" applyAlignment="1">
      <alignment horizontal="center" vertical="center" wrapText="1"/>
    </xf>
    <xf numFmtId="0" fontId="25" fillId="2" borderId="0" xfId="0" applyFont="1" applyFill="1" applyAlignment="1">
      <alignment vertical="center"/>
    </xf>
    <xf numFmtId="166" fontId="0" fillId="2" borderId="0" xfId="0" applyNumberFormat="1" applyFill="1"/>
    <xf numFmtId="0" fontId="31" fillId="2" borderId="0" xfId="0" applyFont="1" applyFill="1"/>
    <xf numFmtId="0" fontId="0" fillId="2" borderId="0" xfId="0" applyFont="1" applyFill="1"/>
    <xf numFmtId="0" fontId="0" fillId="37" borderId="10" xfId="0" applyFill="1" applyBorder="1"/>
    <xf numFmtId="164" fontId="0" fillId="0" borderId="10" xfId="0" applyNumberFormat="1" applyFill="1" applyBorder="1"/>
    <xf numFmtId="0" fontId="23" fillId="2" borderId="0" xfId="0" applyFont="1" applyFill="1" applyBorder="1" applyAlignment="1">
      <alignment horizontal="center" vertical="top" wrapText="1"/>
    </xf>
    <xf numFmtId="0" fontId="0" fillId="2" borderId="0" xfId="0" applyFill="1" applyBorder="1" applyAlignment="1">
      <alignment vertical="top" wrapText="1"/>
    </xf>
    <xf numFmtId="164" fontId="0" fillId="2" borderId="0" xfId="0" applyNumberFormat="1" applyFill="1" applyBorder="1"/>
    <xf numFmtId="1" fontId="30" fillId="2" borderId="0" xfId="0" applyNumberFormat="1" applyFont="1" applyFill="1" applyBorder="1" applyAlignment="1">
      <alignment vertical="center" wrapText="1"/>
    </xf>
    <xf numFmtId="9" fontId="0" fillId="2" borderId="0" xfId="50" applyFont="1" applyFill="1" applyBorder="1" applyAlignment="1">
      <alignment horizontal="center" vertical="center"/>
    </xf>
    <xf numFmtId="0" fontId="34" fillId="2" borderId="0" xfId="51" applyFont="1" applyFill="1" applyBorder="1" applyAlignment="1">
      <alignment horizontal="left" vertical="center"/>
    </xf>
    <xf numFmtId="0" fontId="0" fillId="2" borderId="0" xfId="0" applyFont="1" applyFill="1" applyAlignment="1">
      <alignment horizontal="left" vertical="center"/>
    </xf>
    <xf numFmtId="0" fontId="2" fillId="2" borderId="0" xfId="0" applyFont="1" applyFill="1"/>
    <xf numFmtId="0" fontId="22" fillId="2" borderId="0" xfId="0" applyFont="1" applyFill="1" applyBorder="1" applyAlignment="1">
      <alignment vertical="top" wrapText="1"/>
    </xf>
    <xf numFmtId="0" fontId="35" fillId="34" borderId="12" xfId="0" applyFont="1" applyFill="1" applyBorder="1" applyAlignment="1">
      <alignment vertical="center"/>
    </xf>
    <xf numFmtId="0" fontId="35" fillId="34" borderId="13" xfId="0" applyFont="1" applyFill="1" applyBorder="1" applyAlignment="1">
      <alignment horizontal="center" vertical="center"/>
    </xf>
    <xf numFmtId="0" fontId="35" fillId="34" borderId="14" xfId="0" applyFont="1" applyFill="1" applyBorder="1" applyAlignment="1">
      <alignment horizontal="center" vertical="center"/>
    </xf>
    <xf numFmtId="0" fontId="35" fillId="34" borderId="12" xfId="0" applyFont="1" applyFill="1" applyBorder="1" applyAlignment="1">
      <alignment horizontal="center" vertical="center" wrapText="1"/>
    </xf>
    <xf numFmtId="167" fontId="0" fillId="2" borderId="0" xfId="0" applyNumberFormat="1" applyFill="1" applyBorder="1"/>
    <xf numFmtId="0" fontId="35" fillId="35" borderId="15" xfId="0" applyFont="1" applyFill="1" applyBorder="1" applyAlignment="1">
      <alignment vertical="center"/>
    </xf>
    <xf numFmtId="167" fontId="36" fillId="35" borderId="16" xfId="0" applyNumberFormat="1" applyFont="1" applyFill="1" applyBorder="1" applyAlignment="1">
      <alignment horizontal="center" vertical="center"/>
    </xf>
    <xf numFmtId="1" fontId="36" fillId="35" borderId="16" xfId="0" applyNumberFormat="1" applyFont="1" applyFill="1" applyBorder="1" applyAlignment="1">
      <alignment horizontal="center" vertical="center"/>
    </xf>
    <xf numFmtId="1" fontId="35" fillId="35" borderId="17" xfId="0" applyNumberFormat="1" applyFont="1" applyFill="1" applyBorder="1" applyAlignment="1">
      <alignment horizontal="center" vertical="center"/>
    </xf>
    <xf numFmtId="0" fontId="35" fillId="36" borderId="15" xfId="0" applyFont="1" applyFill="1" applyBorder="1" applyAlignment="1">
      <alignment vertical="center"/>
    </xf>
    <xf numFmtId="1" fontId="36" fillId="36" borderId="16" xfId="0" applyNumberFormat="1" applyFont="1" applyFill="1" applyBorder="1" applyAlignment="1">
      <alignment horizontal="center" vertical="center"/>
    </xf>
    <xf numFmtId="1" fontId="35" fillId="36" borderId="17" xfId="0" applyNumberFormat="1" applyFont="1" applyFill="1" applyBorder="1" applyAlignment="1">
      <alignment horizontal="center" vertical="center"/>
    </xf>
    <xf numFmtId="1" fontId="36" fillId="0" borderId="15" xfId="0" applyNumberFormat="1" applyFont="1" applyBorder="1" applyAlignment="1">
      <alignment vertical="center" wrapText="1"/>
    </xf>
    <xf numFmtId="1" fontId="36" fillId="0" borderId="16" xfId="0" applyNumberFormat="1" applyFont="1" applyBorder="1" applyAlignment="1">
      <alignment horizontal="center" vertical="center"/>
    </xf>
    <xf numFmtId="1" fontId="36" fillId="0" borderId="17" xfId="0" applyNumberFormat="1" applyFont="1" applyBorder="1" applyAlignment="1">
      <alignment horizontal="center" vertical="center"/>
    </xf>
    <xf numFmtId="167" fontId="0" fillId="2" borderId="0" xfId="0" applyNumberFormat="1" applyFill="1" applyBorder="1" applyAlignment="1">
      <alignment horizontal="right"/>
    </xf>
    <xf numFmtId="0" fontId="0" fillId="2" borderId="0" xfId="0" applyFill="1" applyBorder="1" applyAlignment="1">
      <alignment horizontal="right"/>
    </xf>
    <xf numFmtId="0" fontId="35" fillId="36" borderId="15" xfId="0" applyFont="1" applyFill="1" applyBorder="1" applyAlignment="1">
      <alignment horizontal="center" vertical="center"/>
    </xf>
    <xf numFmtId="0" fontId="35" fillId="36" borderId="17" xfId="0" applyFont="1" applyFill="1" applyBorder="1" applyAlignment="1">
      <alignment horizontal="center" vertical="center"/>
    </xf>
    <xf numFmtId="0" fontId="36" fillId="0" borderId="15" xfId="0" applyFont="1" applyBorder="1" applyAlignment="1">
      <alignment vertical="center"/>
    </xf>
    <xf numFmtId="1" fontId="36" fillId="0" borderId="15" xfId="0" applyNumberFormat="1" applyFont="1" applyBorder="1" applyAlignment="1">
      <alignment horizontal="center" vertical="center"/>
    </xf>
    <xf numFmtId="0" fontId="36" fillId="0" borderId="17" xfId="0" quotePrefix="1" applyFont="1" applyBorder="1" applyAlignment="1">
      <alignment horizontal="center" vertical="center"/>
    </xf>
    <xf numFmtId="0" fontId="26" fillId="2" borderId="0" xfId="0" applyFont="1" applyFill="1" applyBorder="1" applyAlignment="1">
      <alignment horizontal="center" vertical="top" wrapText="1"/>
    </xf>
    <xf numFmtId="168" fontId="0" fillId="2" borderId="0" xfId="0" applyNumberFormat="1" applyFill="1" applyBorder="1"/>
    <xf numFmtId="1" fontId="35" fillId="36" borderId="15" xfId="0" applyNumberFormat="1" applyFont="1" applyFill="1" applyBorder="1" applyAlignment="1">
      <alignment horizontal="center" vertical="center"/>
    </xf>
    <xf numFmtId="0" fontId="0" fillId="2" borderId="0" xfId="0" applyFill="1" applyBorder="1" applyAlignment="1"/>
    <xf numFmtId="0" fontId="36" fillId="0" borderId="15" xfId="0" applyFont="1" applyBorder="1" applyAlignment="1">
      <alignment vertical="center" wrapText="1"/>
    </xf>
    <xf numFmtId="167" fontId="0" fillId="2" borderId="0" xfId="0" applyNumberFormat="1" applyFill="1"/>
    <xf numFmtId="0" fontId="32" fillId="2" borderId="10" xfId="0" applyFont="1" applyFill="1" applyBorder="1"/>
    <xf numFmtId="2" fontId="0" fillId="2" borderId="0" xfId="0" applyNumberFormat="1" applyFill="1" applyBorder="1"/>
    <xf numFmtId="0" fontId="19" fillId="0" borderId="0" xfId="0" applyFont="1" applyAlignment="1">
      <alignment vertical="center"/>
    </xf>
    <xf numFmtId="0" fontId="24" fillId="2" borderId="0" xfId="0" applyFont="1" applyFill="1" applyAlignment="1">
      <alignment horizontal="left"/>
    </xf>
    <xf numFmtId="0" fontId="19" fillId="0" borderId="0" xfId="0" applyFont="1"/>
    <xf numFmtId="1" fontId="22" fillId="2" borderId="10" xfId="0" applyNumberFormat="1" applyFont="1" applyFill="1" applyBorder="1" applyAlignment="1">
      <alignment vertical="top" wrapText="1"/>
    </xf>
    <xf numFmtId="9" fontId="0" fillId="2" borderId="10" xfId="50" applyNumberFormat="1" applyFont="1" applyFill="1" applyBorder="1"/>
    <xf numFmtId="1" fontId="36" fillId="0" borderId="15" xfId="50" applyNumberFormat="1" applyFont="1" applyBorder="1" applyAlignment="1">
      <alignment horizontal="center" vertical="center"/>
    </xf>
    <xf numFmtId="3" fontId="36" fillId="0" borderId="16" xfId="0" applyNumberFormat="1" applyFont="1" applyBorder="1" applyAlignment="1">
      <alignment horizontal="center" vertical="center"/>
    </xf>
    <xf numFmtId="3" fontId="35" fillId="36" borderId="15" xfId="0" applyNumberFormat="1" applyFont="1" applyFill="1" applyBorder="1" applyAlignment="1">
      <alignment horizontal="center" vertical="center"/>
    </xf>
    <xf numFmtId="3" fontId="36" fillId="0" borderId="15" xfId="0" applyNumberFormat="1" applyFont="1" applyBorder="1" applyAlignment="1">
      <alignment horizontal="center" vertical="center"/>
    </xf>
    <xf numFmtId="0" fontId="23" fillId="2" borderId="0" xfId="0" applyFont="1" applyFill="1" applyBorder="1" applyAlignment="1">
      <alignment horizontal="center" vertical="top" wrapText="1"/>
    </xf>
    <xf numFmtId="0" fontId="0" fillId="2" borderId="0" xfId="0" applyFill="1" applyAlignment="1">
      <alignment horizontal="center" wrapText="1"/>
    </xf>
  </cellXfs>
  <cellStyles count="52">
    <cellStyle name="20 % - Accent1" xfId="20" builtinId="30" customBuiltin="1"/>
    <cellStyle name="20 % - Accent2" xfId="24" builtinId="34" customBuiltin="1"/>
    <cellStyle name="20 % - Accent3" xfId="28" builtinId="38" customBuiltin="1"/>
    <cellStyle name="20 % - Accent4" xfId="32" builtinId="42" customBuiltin="1"/>
    <cellStyle name="20 % - Accent5" xfId="36" builtinId="46" customBuiltin="1"/>
    <cellStyle name="20 % - Accent6" xfId="40" builtinId="50" customBuiltin="1"/>
    <cellStyle name="40 % - Accent1" xfId="21" builtinId="31" customBuiltin="1"/>
    <cellStyle name="40 % - Accent2" xfId="25" builtinId="35" customBuiltin="1"/>
    <cellStyle name="40 % - Accent3" xfId="29" builtinId="39" customBuiltin="1"/>
    <cellStyle name="40 % - Accent4" xfId="33" builtinId="43" customBuiltin="1"/>
    <cellStyle name="40 % - Accent5" xfId="37" builtinId="47" customBuiltin="1"/>
    <cellStyle name="40 % - Accent6" xfId="41" builtinId="51" customBuiltin="1"/>
    <cellStyle name="60 % - Accent1" xfId="22" builtinId="32" customBuiltin="1"/>
    <cellStyle name="60 % - Accent2" xfId="26" builtinId="36" customBuiltin="1"/>
    <cellStyle name="60 % - Accent3" xfId="30" builtinId="40" customBuiltin="1"/>
    <cellStyle name="60 % - Accent4" xfId="34" builtinId="44" customBuiltin="1"/>
    <cellStyle name="60 % - Accent5" xfId="38" builtinId="48" customBuiltin="1"/>
    <cellStyle name="60 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Avertissement" xfId="15" builtinId="11" customBuiltin="1"/>
    <cellStyle name="Calcul" xfId="12" builtinId="22" customBuiltin="1"/>
    <cellStyle name="Cellule liée" xfId="13" builtinId="24" customBuiltin="1"/>
    <cellStyle name="Commentaire" xfId="16" builtinId="10" customBuiltin="1"/>
    <cellStyle name="Entrée" xfId="10" builtinId="20" customBuiltin="1"/>
    <cellStyle name="Insatisfaisant" xfId="8" builtinId="27" customBuiltin="1"/>
    <cellStyle name="Milliers 2" xfId="1"/>
    <cellStyle name="Milliers 2 2" xfId="47"/>
    <cellStyle name="Milliers 3" xfId="43"/>
    <cellStyle name="Milliers 3 2" xfId="49"/>
    <cellStyle name="Neutre" xfId="9" builtinId="28" customBuiltin="1"/>
    <cellStyle name="Normal" xfId="0" builtinId="0"/>
    <cellStyle name="Normal 2" xfId="45"/>
    <cellStyle name="Normal 3" xfId="44"/>
    <cellStyle name="Normal_TabCC9_DonnéesProd" xfId="51"/>
    <cellStyle name="Note 2" xfId="48"/>
    <cellStyle name="Pourcentage" xfId="50" builtinId="5"/>
    <cellStyle name="Pourcentage 2" xfId="46"/>
    <cellStyle name="Satisfaisant" xfId="7" builtinId="26" customBuiltin="1"/>
    <cellStyle name="Sortie" xfId="11" builtinId="21" customBuiltin="1"/>
    <cellStyle name="Texte explicatif" xfId="17" builtinId="53" customBuiltin="1"/>
    <cellStyle name="Titre" xfId="2" builtinId="15" customBuiltin="1"/>
    <cellStyle name="Titre 1" xfId="3" builtinId="16" customBuiltin="1"/>
    <cellStyle name="Titre 2" xfId="4" builtinId="17" customBuiltin="1"/>
    <cellStyle name="Titre 3" xfId="5" builtinId="18" customBuiltin="1"/>
    <cellStyle name="Titre 4" xfId="6" builtinId="19" customBuiltin="1"/>
    <cellStyle name="Total" xfId="18" builtinId="25" customBuiltin="1"/>
    <cellStyle name="Vérification" xfId="14" builtinId="23" customBuiltin="1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1"/>
          <c:order val="1"/>
          <c:tx>
            <c:strRef>
              <c:f>'Fig 1'!$D$22</c:f>
              <c:strCache>
                <c:ptCount val="1"/>
                <c:pt idx="0">
                  <c:v>Vols avec arme à feu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fld id="{0277A93B-B8D3-422E-AA77-3688F9BBEE92}" type="CELLRANGE">
                      <a:rPr lang="en-US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fld id="{4F883170-0B3B-4CC0-BD40-AC13F616CE75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fld id="{BA7C55BC-BB17-4CFD-8DC0-EAEE0865909A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fld id="{B1DD3382-6A4F-47F1-97BF-26DE4C1422D2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fld id="{7C87DDC9-8D76-4B11-9655-0CF491DCEE25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5"/>
              <c:layout/>
              <c:tx>
                <c:rich>
                  <a:bodyPr/>
                  <a:lstStyle/>
                  <a:p>
                    <a:fld id="{0A0C2A65-E224-4EA0-A170-61E30ACD0243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6"/>
              <c:layout/>
              <c:tx>
                <c:rich>
                  <a:bodyPr/>
                  <a:lstStyle/>
                  <a:p>
                    <a:fld id="{A8273018-80CE-432E-8D68-D519C8A23585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7"/>
              <c:layout/>
              <c:tx>
                <c:rich>
                  <a:bodyPr/>
                  <a:lstStyle/>
                  <a:p>
                    <a:fld id="{C600E7A0-DDAC-4427-A08B-9DEA127CFAAC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'[1]Fig 1'!$B$23:$B$30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cat>
          <c:val>
            <c:numRef>
              <c:f>'Fig 1'!$D$23:$D$30</c:f>
              <c:numCache>
                <c:formatCode>General</c:formatCode>
                <c:ptCount val="8"/>
                <c:pt idx="0">
                  <c:v>4100</c:v>
                </c:pt>
                <c:pt idx="1">
                  <c:v>3800</c:v>
                </c:pt>
                <c:pt idx="2">
                  <c:v>3100</c:v>
                </c:pt>
                <c:pt idx="3">
                  <c:v>3100</c:v>
                </c:pt>
                <c:pt idx="4">
                  <c:v>2700</c:v>
                </c:pt>
                <c:pt idx="5">
                  <c:v>2700</c:v>
                </c:pt>
                <c:pt idx="6">
                  <c:v>2700</c:v>
                </c:pt>
                <c:pt idx="7">
                  <c:v>2900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D3B6-4D08-95C4-860C49798ECE}"/>
            </c:ext>
            <c:ext xmlns:c15="http://schemas.microsoft.com/office/drawing/2012/chart" uri="{02D57815-91ED-43cb-92C2-25804820EDAC}">
              <c15:datalabelsRange>
                <c15:f>'Fig 1'!$F$23:$F$30</c15:f>
                <c15:dlblRangeCache>
                  <c:ptCount val="8"/>
                  <c:pt idx="0">
                    <c:v>38%</c:v>
                  </c:pt>
                  <c:pt idx="1">
                    <c:v>38%</c:v>
                  </c:pt>
                  <c:pt idx="2">
                    <c:v>34%</c:v>
                  </c:pt>
                  <c:pt idx="3">
                    <c:v>34%</c:v>
                  </c:pt>
                  <c:pt idx="4">
                    <c:v>31%</c:v>
                  </c:pt>
                  <c:pt idx="5">
                    <c:v>32%</c:v>
                  </c:pt>
                  <c:pt idx="6">
                    <c:v>31%</c:v>
                  </c:pt>
                  <c:pt idx="7">
                    <c:v>33%</c:v>
                  </c:pt>
                </c15:dlblRangeCache>
              </c15:datalabelsRange>
            </c:ext>
          </c:extLst>
        </c:ser>
        <c:ser>
          <c:idx val="2"/>
          <c:order val="2"/>
          <c:tx>
            <c:strRef>
              <c:f>'Fig 1'!$E$22</c:f>
              <c:strCache>
                <c:ptCount val="1"/>
                <c:pt idx="0">
                  <c:v>Vols avec arme blanche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fld id="{0E282CBE-63EF-4599-8593-5D870B316174}" type="CELLRANGE">
                      <a:rPr lang="en-US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fld id="{EF247461-05E3-4313-BBD6-084CC9ED45E8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fld id="{969899E8-1574-4BFE-A07E-6D6340AEC8E4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fld id="{F5937313-C365-4ADE-9DAE-CF657B8EC33A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fld id="{D971AC7A-C0BF-4E0C-97E5-35DCBC6C2F80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5"/>
              <c:layout/>
              <c:tx>
                <c:rich>
                  <a:bodyPr/>
                  <a:lstStyle/>
                  <a:p>
                    <a:fld id="{0D4A0C84-6BF7-4571-B6D2-429142C20DF2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6"/>
              <c:layout/>
              <c:tx>
                <c:rich>
                  <a:bodyPr/>
                  <a:lstStyle/>
                  <a:p>
                    <a:fld id="{AD405A51-87EA-43D0-B89D-CF7AAD0520DD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7"/>
              <c:layout/>
              <c:tx>
                <c:rich>
                  <a:bodyPr/>
                  <a:lstStyle/>
                  <a:p>
                    <a:fld id="{1C0C9618-CAE7-4D06-9065-D66EC1341756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'[1]Fig 1'!$B$23:$B$30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cat>
          <c:val>
            <c:numRef>
              <c:f>'Fig 1'!$E$23:$E$30</c:f>
              <c:numCache>
                <c:formatCode>General</c:formatCode>
                <c:ptCount val="8"/>
                <c:pt idx="0">
                  <c:v>6800</c:v>
                </c:pt>
                <c:pt idx="1">
                  <c:v>6300</c:v>
                </c:pt>
                <c:pt idx="2">
                  <c:v>5900</c:v>
                </c:pt>
                <c:pt idx="3">
                  <c:v>6000</c:v>
                </c:pt>
                <c:pt idx="4">
                  <c:v>5800</c:v>
                </c:pt>
                <c:pt idx="5">
                  <c:v>5700</c:v>
                </c:pt>
                <c:pt idx="6">
                  <c:v>5900</c:v>
                </c:pt>
                <c:pt idx="7">
                  <c:v>5800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1-D3B6-4D08-95C4-860C49798ECE}"/>
            </c:ext>
            <c:ext xmlns:c15="http://schemas.microsoft.com/office/drawing/2012/chart" uri="{02D57815-91ED-43cb-92C2-25804820EDAC}">
              <c15:datalabelsRange>
                <c15:f>'Fig 1'!$G$23:$G$30</c15:f>
                <c15:dlblRangeCache>
                  <c:ptCount val="8"/>
                  <c:pt idx="0">
                    <c:v>62%</c:v>
                  </c:pt>
                  <c:pt idx="1">
                    <c:v>63%</c:v>
                  </c:pt>
                  <c:pt idx="2">
                    <c:v>66%</c:v>
                  </c:pt>
                  <c:pt idx="3">
                    <c:v>66%</c:v>
                  </c:pt>
                  <c:pt idx="4">
                    <c:v>67%</c:v>
                  </c:pt>
                  <c:pt idx="5">
                    <c:v>67%</c:v>
                  </c:pt>
                  <c:pt idx="6">
                    <c:v>69%</c:v>
                  </c:pt>
                  <c:pt idx="7">
                    <c:v>67%</c:v>
                  </c:pt>
                </c15:dlblRangeCache>
              </c15:datalabelsRang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0"/>
        <c:overlap val="100"/>
        <c:axId val="-1060592912"/>
        <c:axId val="-1060594544"/>
      </c:barChart>
      <c:lineChart>
        <c:grouping val="standard"/>
        <c:varyColors val="0"/>
        <c:ser>
          <c:idx val="0"/>
          <c:order val="0"/>
          <c:tx>
            <c:strRef>
              <c:f>'Fig 1'!$C$22</c:f>
              <c:strCache>
                <c:ptCount val="1"/>
                <c:pt idx="0">
                  <c:v>Ensemble des vols avec armes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7"/>
              <c:layout>
                <c:manualLayout>
                  <c:x val="-4.2803631096062804E-3"/>
                  <c:y val="-1.32669914119735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 1'!$B$23:$B$30</c:f>
              <c:numCache>
                <c:formatCode>0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'Fig 1'!$C$23:$C$30</c:f>
              <c:numCache>
                <c:formatCode>General</c:formatCode>
                <c:ptCount val="8"/>
                <c:pt idx="0">
                  <c:v>10900</c:v>
                </c:pt>
                <c:pt idx="1">
                  <c:v>10000</c:v>
                </c:pt>
                <c:pt idx="2">
                  <c:v>9000</c:v>
                </c:pt>
                <c:pt idx="3">
                  <c:v>9100</c:v>
                </c:pt>
                <c:pt idx="4">
                  <c:v>8600</c:v>
                </c:pt>
                <c:pt idx="5">
                  <c:v>8500</c:v>
                </c:pt>
                <c:pt idx="6">
                  <c:v>8600</c:v>
                </c:pt>
                <c:pt idx="7">
                  <c:v>8700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2-D3B6-4D08-95C4-860C49798EC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-1060592912"/>
        <c:axId val="-1060594544"/>
      </c:lineChart>
      <c:catAx>
        <c:axId val="-1060592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060594544"/>
        <c:crosses val="autoZero"/>
        <c:auto val="1"/>
        <c:lblAlgn val="ctr"/>
        <c:lblOffset val="100"/>
        <c:tickLblSkip val="1"/>
        <c:noMultiLvlLbl val="1"/>
      </c:catAx>
      <c:valAx>
        <c:axId val="-106059454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0605929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 2'!$C$24</c:f>
              <c:strCache>
                <c:ptCount val="1"/>
                <c:pt idx="0">
                  <c:v>Vols avec arme à feu</c:v>
                </c:pt>
              </c:strCache>
            </c:strRef>
          </c:tx>
          <c:spPr>
            <a:solidFill>
              <a:srgbClr val="465F9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 2'!$B$25:$B$31</c:f>
              <c:numCache>
                <c:formatCode>General</c:formatCod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</c:numCache>
            </c:numRef>
          </c:cat>
          <c:val>
            <c:numRef>
              <c:f>'Fig 2'!$C$25:$C$31</c:f>
              <c:numCache>
                <c:formatCode>0</c:formatCode>
                <c:ptCount val="7"/>
                <c:pt idx="0">
                  <c:v>-7.3170731707317032</c:v>
                </c:pt>
                <c:pt idx="1">
                  <c:v>-18.421052631578949</c:v>
                </c:pt>
                <c:pt idx="2">
                  <c:v>0</c:v>
                </c:pt>
                <c:pt idx="3">
                  <c:v>-12.903225806451612</c:v>
                </c:pt>
                <c:pt idx="4">
                  <c:v>0</c:v>
                </c:pt>
                <c:pt idx="5">
                  <c:v>0</c:v>
                </c:pt>
                <c:pt idx="6">
                  <c:v>7.4074074074074181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412-41C5-9871-C45EF8C80D9A}"/>
            </c:ext>
          </c:extLst>
        </c:ser>
        <c:ser>
          <c:idx val="1"/>
          <c:order val="1"/>
          <c:tx>
            <c:strRef>
              <c:f>'Fig 2'!$D$24</c:f>
              <c:strCache>
                <c:ptCount val="1"/>
                <c:pt idx="0">
                  <c:v>Vols avec arme blanche</c:v>
                </c:pt>
              </c:strCache>
            </c:strRef>
          </c:tx>
          <c:spPr>
            <a:solidFill>
              <a:srgbClr val="FFCA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 2'!$B$25:$B$31</c:f>
              <c:numCache>
                <c:formatCode>General</c:formatCod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</c:numCache>
            </c:numRef>
          </c:cat>
          <c:val>
            <c:numRef>
              <c:f>'Fig 2'!$D$25:$D$31</c:f>
              <c:numCache>
                <c:formatCode>0</c:formatCode>
                <c:ptCount val="7"/>
                <c:pt idx="0">
                  <c:v>-7.3529411764705843</c:v>
                </c:pt>
                <c:pt idx="1">
                  <c:v>-6.3492063492063489</c:v>
                </c:pt>
                <c:pt idx="2">
                  <c:v>1.6949152542372836</c:v>
                </c:pt>
                <c:pt idx="3">
                  <c:v>-3.3333333333333326</c:v>
                </c:pt>
                <c:pt idx="4">
                  <c:v>-1.7241379310344862</c:v>
                </c:pt>
                <c:pt idx="5">
                  <c:v>3.5087719298245723</c:v>
                </c:pt>
                <c:pt idx="6">
                  <c:v>-1.6949152542372836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412-41C5-9871-C45EF8C80D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-1060582576"/>
        <c:axId val="-1060596720"/>
      </c:barChart>
      <c:lineChart>
        <c:grouping val="standard"/>
        <c:varyColors val="0"/>
        <c:ser>
          <c:idx val="2"/>
          <c:order val="2"/>
          <c:tx>
            <c:strRef>
              <c:f>'Fig 2'!$E$24</c:f>
              <c:strCache>
                <c:ptCount val="1"/>
                <c:pt idx="0">
                  <c:v>Ensemble des vols violents avec armes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iamond"/>
            <c:size val="10"/>
            <c:spPr>
              <a:solidFill>
                <a:sysClr val="window" lastClr="FFFFFF"/>
              </a:solidFill>
              <a:ln w="19050">
                <a:solidFill>
                  <a:sysClr val="windowText" lastClr="000000"/>
                </a:solidFill>
              </a:ln>
              <a:effectLst/>
            </c:spPr>
          </c:marker>
          <c:cat>
            <c:numRef>
              <c:f>'[1]Fig 2'!$B$25:$B$31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cat>
          <c:val>
            <c:numRef>
              <c:f>'Fig 2'!$E$25:$E$31</c:f>
              <c:numCache>
                <c:formatCode>0</c:formatCode>
                <c:ptCount val="7"/>
                <c:pt idx="0">
                  <c:v>-8.2568807339449499</c:v>
                </c:pt>
                <c:pt idx="1">
                  <c:v>-9.9999999999999982</c:v>
                </c:pt>
                <c:pt idx="2">
                  <c:v>1.1111111111111072</c:v>
                </c:pt>
                <c:pt idx="3">
                  <c:v>-5.4945054945054972</c:v>
                </c:pt>
                <c:pt idx="4">
                  <c:v>-1.1627906976744207</c:v>
                </c:pt>
                <c:pt idx="5">
                  <c:v>1.1764705882352899</c:v>
                </c:pt>
                <c:pt idx="6">
                  <c:v>1.1627906976744207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8412-41C5-9871-C45EF8C80D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060582576"/>
        <c:axId val="-1060596720"/>
      </c:lineChart>
      <c:catAx>
        <c:axId val="-1060582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060596720"/>
        <c:crosses val="autoZero"/>
        <c:auto val="1"/>
        <c:lblAlgn val="ctr"/>
        <c:lblOffset val="100"/>
        <c:noMultiLvlLbl val="0"/>
      </c:catAx>
      <c:valAx>
        <c:axId val="-1060596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0605825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503582395087001E-2"/>
          <c:y val="5.2533007842104844E-2"/>
          <c:w val="0.77165128668026017"/>
          <c:h val="0.4175606650995010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 3'!$H$4</c:f>
              <c:strCache>
                <c:ptCount val="1"/>
                <c:pt idx="0">
                  <c:v>France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 3'!$B$5:$B$14</c:f>
              <c:strCache>
                <c:ptCount val="10"/>
                <c:pt idx="0">
                  <c:v>Hors unité urbine</c:v>
                </c:pt>
                <c:pt idx="1">
                  <c:v>de 2 000 à 5 000 habitants</c:v>
                </c:pt>
                <c:pt idx="2">
                  <c:v>de 5 000 à 10 000 habitants</c:v>
                </c:pt>
                <c:pt idx="3">
                  <c:v>de 10 000 à 20 000 habitants</c:v>
                </c:pt>
                <c:pt idx="4">
                  <c:v>de 20 000 à 50 000 habitants</c:v>
                </c:pt>
                <c:pt idx="5">
                  <c:v>de 50 000 à 100 000 habitants</c:v>
                </c:pt>
                <c:pt idx="6">
                  <c:v>de 100 000 à 200 000 habitants</c:v>
                </c:pt>
                <c:pt idx="7">
                  <c:v>de 200 000 à 2 000 000 habitants</c:v>
                </c:pt>
                <c:pt idx="8">
                  <c:v>Unité urbaine de Paris</c:v>
                </c:pt>
                <c:pt idx="9">
                  <c:v>France</c:v>
                </c:pt>
              </c:strCache>
            </c:strRef>
          </c:cat>
          <c:val>
            <c:numRef>
              <c:f>'Fig 3'!$H$5:$H$14</c:f>
              <c:numCache>
                <c:formatCode>0.00</c:formatCode>
                <c:ptCount val="10"/>
                <c:pt idx="0">
                  <c:v>2.0972752028773755E-2</c:v>
                </c:pt>
                <c:pt idx="1">
                  <c:v>3.5224557669846467E-2</c:v>
                </c:pt>
                <c:pt idx="2">
                  <c:v>6.269975310802442E-2</c:v>
                </c:pt>
                <c:pt idx="3">
                  <c:v>0.13468080648862196</c:v>
                </c:pt>
                <c:pt idx="4">
                  <c:v>0.16835506423847618</c:v>
                </c:pt>
                <c:pt idx="5">
                  <c:v>8.9757636781154254E-2</c:v>
                </c:pt>
                <c:pt idx="6">
                  <c:v>0.32393116887869305</c:v>
                </c:pt>
                <c:pt idx="7">
                  <c:v>0.18576888505773601</c:v>
                </c:pt>
                <c:pt idx="8">
                  <c:v>0.16834877754370506</c:v>
                </c:pt>
                <c:pt idx="9">
                  <c:v>0.12826505806509966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552-4066-AB78-5EC3633411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-27"/>
        <c:axId val="-1060586928"/>
        <c:axId val="-1060589104"/>
      </c:barChart>
      <c:lineChart>
        <c:grouping val="standard"/>
        <c:varyColors val="0"/>
        <c:ser>
          <c:idx val="1"/>
          <c:order val="1"/>
          <c:tx>
            <c:strRef>
              <c:f>'Fig 3'!$I$4</c:f>
              <c:strCache>
                <c:ptCount val="1"/>
                <c:pt idx="0">
                  <c:v>France métropolitaine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'Fig 3'!$I$5:$I$14</c:f>
              <c:numCache>
                <c:formatCode>0.00</c:formatCode>
                <c:ptCount val="10"/>
                <c:pt idx="0">
                  <c:v>1.9650259923273294E-2</c:v>
                </c:pt>
                <c:pt idx="1">
                  <c:v>3.2259892865791902E-2</c:v>
                </c:pt>
                <c:pt idx="2">
                  <c:v>4.0684099522455337E-2</c:v>
                </c:pt>
                <c:pt idx="3">
                  <c:v>5.5489404282923607E-2</c:v>
                </c:pt>
                <c:pt idx="4">
                  <c:v>6.2035770818026012E-2</c:v>
                </c:pt>
                <c:pt idx="5">
                  <c:v>8.7417564025794842E-2</c:v>
                </c:pt>
                <c:pt idx="6">
                  <c:v>0.12367131717268558</c:v>
                </c:pt>
                <c:pt idx="7">
                  <c:v>0.165028490523314</c:v>
                </c:pt>
                <c:pt idx="9">
                  <c:v>9.8465445795894141E-2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552-4066-AB78-5EC3633411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060582032"/>
        <c:axId val="-1060587472"/>
      </c:lineChart>
      <c:catAx>
        <c:axId val="-1060586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060589104"/>
        <c:crosses val="autoZero"/>
        <c:auto val="1"/>
        <c:lblAlgn val="ctr"/>
        <c:lblOffset val="100"/>
        <c:noMultiLvlLbl val="0"/>
      </c:catAx>
      <c:valAx>
        <c:axId val="-1060589104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crossAx val="-1060586928"/>
        <c:crosses val="autoZero"/>
        <c:crossBetween val="between"/>
      </c:valAx>
      <c:valAx>
        <c:axId val="-1060587472"/>
        <c:scaling>
          <c:orientation val="minMax"/>
          <c:max val="0.35000000000000003"/>
          <c:min val="0"/>
        </c:scaling>
        <c:delete val="0"/>
        <c:axPos val="r"/>
        <c:numFmt formatCode="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060582032"/>
        <c:crosses val="max"/>
        <c:crossBetween val="between"/>
        <c:majorUnit val="0.1"/>
      </c:valAx>
      <c:catAx>
        <c:axId val="-1060582032"/>
        <c:scaling>
          <c:orientation val="minMax"/>
        </c:scaling>
        <c:delete val="1"/>
        <c:axPos val="b"/>
        <c:majorTickMark val="out"/>
        <c:minorTickMark val="none"/>
        <c:tickLblPos val="nextTo"/>
        <c:crossAx val="-106058747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89285213452719636"/>
          <c:y val="0.16565301677715819"/>
          <c:w val="0.10272971252186107"/>
          <c:h val="0.55876440976792785"/>
        </c:manualLayout>
      </c:layout>
      <c:overlay val="0"/>
      <c:spPr>
        <a:noFill/>
        <a:ln>
          <a:noFill/>
        </a:ln>
        <a:effectLst/>
      </c:spPr>
      <c:txPr>
        <a:bodyPr rot="-5400000" spcFirstLastPara="1" vertOverflow="ellipsis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'Fig 4'!$C$3</c:f>
              <c:strCache>
                <c:ptCount val="1"/>
                <c:pt idx="0">
                  <c:v>Femmes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D193905B-BCF2-4953-8317-726ED510D569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DD18BA6D-336C-4F0E-A187-89F45BC4ED21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2FB9AC7D-DEEE-4193-8358-54D9C65FB206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 4'!$B$4:$B$6</c:f>
              <c:strCache>
                <c:ptCount val="3"/>
                <c:pt idx="0">
                  <c:v>Vols avec arme à feu</c:v>
                </c:pt>
                <c:pt idx="1">
                  <c:v>Vols avec arme blanche</c:v>
                </c:pt>
                <c:pt idx="2">
                  <c:v>Ensemble des vols avec armes</c:v>
                </c:pt>
              </c:strCache>
            </c:strRef>
          </c:cat>
          <c:val>
            <c:numRef>
              <c:f>'Fig 4'!$C$4:$C$6</c:f>
              <c:numCache>
                <c:formatCode>General</c:formatCode>
                <c:ptCount val="3"/>
                <c:pt idx="0">
                  <c:v>1020</c:v>
                </c:pt>
                <c:pt idx="1">
                  <c:v>1325</c:v>
                </c:pt>
                <c:pt idx="2">
                  <c:v>2345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5232-49B3-A378-AEB677BB60AB}"/>
            </c:ext>
            <c:ext xmlns:c15="http://schemas.microsoft.com/office/drawing/2012/chart" uri="{02D57815-91ED-43cb-92C2-25804820EDAC}">
              <c15:datalabelsRange>
                <c15:f>'Fig 4'!$F$4:$F$6</c15:f>
                <c15:dlblRangeCache>
                  <c:ptCount val="3"/>
                  <c:pt idx="0">
                    <c:v>30%</c:v>
                  </c:pt>
                  <c:pt idx="1">
                    <c:v>22%</c:v>
                  </c:pt>
                  <c:pt idx="2">
                    <c:v>25%</c:v>
                  </c:pt>
                </c15:dlblRangeCache>
              </c15:datalabelsRange>
            </c:ext>
          </c:extLst>
        </c:ser>
        <c:ser>
          <c:idx val="1"/>
          <c:order val="1"/>
          <c:tx>
            <c:strRef>
              <c:f>'Fig 4'!$D$3</c:f>
              <c:strCache>
                <c:ptCount val="1"/>
                <c:pt idx="0">
                  <c:v>Hommes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5B4719A1-E70E-471F-B044-7E7D402F2EFE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34374916-AA5A-4A04-A4BE-7AF7B892D36E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57B76335-334D-4C1D-B699-0F929882AB0F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 4'!$B$4:$B$6</c:f>
              <c:strCache>
                <c:ptCount val="3"/>
                <c:pt idx="0">
                  <c:v>Vols avec arme à feu</c:v>
                </c:pt>
                <c:pt idx="1">
                  <c:v>Vols avec arme blanche</c:v>
                </c:pt>
                <c:pt idx="2">
                  <c:v>Ensemble des vols avec armes</c:v>
                </c:pt>
              </c:strCache>
            </c:strRef>
          </c:cat>
          <c:val>
            <c:numRef>
              <c:f>'Fig 4'!$D$4:$D$6</c:f>
              <c:numCache>
                <c:formatCode>General</c:formatCode>
                <c:ptCount val="3"/>
                <c:pt idx="0">
                  <c:v>2329</c:v>
                </c:pt>
                <c:pt idx="1">
                  <c:v>4752</c:v>
                </c:pt>
                <c:pt idx="2">
                  <c:v>7081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5232-49B3-A378-AEB677BB60AB}"/>
            </c:ext>
            <c:ext xmlns:c15="http://schemas.microsoft.com/office/drawing/2012/chart" uri="{02D57815-91ED-43cb-92C2-25804820EDAC}">
              <c15:datalabelsRange>
                <c15:f>'Fig 4'!$G$4:$G$6</c15:f>
                <c15:dlblRangeCache>
                  <c:ptCount val="3"/>
                  <c:pt idx="0">
                    <c:v>70%</c:v>
                  </c:pt>
                  <c:pt idx="1">
                    <c:v>78%</c:v>
                  </c:pt>
                  <c:pt idx="2">
                    <c:v>75%</c:v>
                  </c:pt>
                </c15:dlblRangeCache>
              </c15:datalabelsRange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-1060591824"/>
        <c:axId val="-1060591280"/>
      </c:barChart>
      <c:catAx>
        <c:axId val="-1060591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060591280"/>
        <c:crosses val="autoZero"/>
        <c:auto val="1"/>
        <c:lblAlgn val="ctr"/>
        <c:lblOffset val="100"/>
        <c:noMultiLvlLbl val="0"/>
      </c:catAx>
      <c:valAx>
        <c:axId val="-1060591280"/>
        <c:scaling>
          <c:orientation val="minMax"/>
          <c:max val="95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060591824"/>
        <c:crosses val="autoZero"/>
        <c:crossBetween val="between"/>
        <c:minorUnit val="5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7426736947137817E-2"/>
          <c:y val="6.1129964414260107E-2"/>
          <c:w val="0.90092434726650894"/>
          <c:h val="0.69511401122556404"/>
        </c:manualLayout>
      </c:layout>
      <c:lineChart>
        <c:grouping val="standard"/>
        <c:varyColors val="0"/>
        <c:ser>
          <c:idx val="1"/>
          <c:order val="0"/>
          <c:tx>
            <c:strRef>
              <c:f>'Fig 5'!$D$29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'Fig 5'!$C$33:$C$47</c:f>
              <c:strCache>
                <c:ptCount val="15"/>
                <c:pt idx="0">
                  <c:v>10-14 ans</c:v>
                </c:pt>
                <c:pt idx="1">
                  <c:v>15-17 ans</c:v>
                </c:pt>
                <c:pt idx="2">
                  <c:v>18-19 ans</c:v>
                </c:pt>
                <c:pt idx="3">
                  <c:v>20-24 ans</c:v>
                </c:pt>
                <c:pt idx="4">
                  <c:v>25-29 ans</c:v>
                </c:pt>
                <c:pt idx="5">
                  <c:v>30-34 ans</c:v>
                </c:pt>
                <c:pt idx="6">
                  <c:v>35-39 ans</c:v>
                </c:pt>
                <c:pt idx="7">
                  <c:v>40-44 ans</c:v>
                </c:pt>
                <c:pt idx="8">
                  <c:v>45-49 ans</c:v>
                </c:pt>
                <c:pt idx="9">
                  <c:v>50-54 ans</c:v>
                </c:pt>
                <c:pt idx="10">
                  <c:v>55-59 ans</c:v>
                </c:pt>
                <c:pt idx="11">
                  <c:v>60-64 ans</c:v>
                </c:pt>
                <c:pt idx="12">
                  <c:v>65-69 ans</c:v>
                </c:pt>
                <c:pt idx="13">
                  <c:v>70-74 ans</c:v>
                </c:pt>
                <c:pt idx="14">
                  <c:v>75 ans ou plus</c:v>
                </c:pt>
              </c:strCache>
            </c:strRef>
          </c:cat>
          <c:val>
            <c:numRef>
              <c:f>'Fig 5'!$D$33:$D$47</c:f>
              <c:numCache>
                <c:formatCode>0.0</c:formatCode>
                <c:ptCount val="15"/>
                <c:pt idx="0">
                  <c:v>1.9199999999999998E-2</c:v>
                </c:pt>
                <c:pt idx="1">
                  <c:v>8.6800000000000002E-2</c:v>
                </c:pt>
                <c:pt idx="2">
                  <c:v>0.15820000000000001</c:v>
                </c:pt>
                <c:pt idx="3">
                  <c:v>0.18010000000000001</c:v>
                </c:pt>
                <c:pt idx="4">
                  <c:v>0.17419999999999999</c:v>
                </c:pt>
                <c:pt idx="5">
                  <c:v>0.11899999999999999</c:v>
                </c:pt>
                <c:pt idx="6">
                  <c:v>0.1008</c:v>
                </c:pt>
                <c:pt idx="7">
                  <c:v>0.1024</c:v>
                </c:pt>
                <c:pt idx="8">
                  <c:v>8.6499999999999994E-2</c:v>
                </c:pt>
                <c:pt idx="9">
                  <c:v>6.8599999999999994E-2</c:v>
                </c:pt>
                <c:pt idx="10">
                  <c:v>4.3900000000000002E-2</c:v>
                </c:pt>
                <c:pt idx="11">
                  <c:v>4.02E-2</c:v>
                </c:pt>
                <c:pt idx="12">
                  <c:v>2.4500000000000001E-2</c:v>
                </c:pt>
                <c:pt idx="13">
                  <c:v>1.9400000000000001E-2</c:v>
                </c:pt>
                <c:pt idx="14">
                  <c:v>1.83E-2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0AD-4BC8-BA5D-6EC181DFA2F4}"/>
            </c:ext>
          </c:extLst>
        </c:ser>
        <c:ser>
          <c:idx val="0"/>
          <c:order val="1"/>
          <c:tx>
            <c:strRef>
              <c:f>'Fig 5'!$E$29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'Fig 5'!$C$33:$C$47</c:f>
              <c:strCache>
                <c:ptCount val="15"/>
                <c:pt idx="0">
                  <c:v>10-14 ans</c:v>
                </c:pt>
                <c:pt idx="1">
                  <c:v>15-17 ans</c:v>
                </c:pt>
                <c:pt idx="2">
                  <c:v>18-19 ans</c:v>
                </c:pt>
                <c:pt idx="3">
                  <c:v>20-24 ans</c:v>
                </c:pt>
                <c:pt idx="4">
                  <c:v>25-29 ans</c:v>
                </c:pt>
                <c:pt idx="5">
                  <c:v>30-34 ans</c:v>
                </c:pt>
                <c:pt idx="6">
                  <c:v>35-39 ans</c:v>
                </c:pt>
                <c:pt idx="7">
                  <c:v>40-44 ans</c:v>
                </c:pt>
                <c:pt idx="8">
                  <c:v>45-49 ans</c:v>
                </c:pt>
                <c:pt idx="9">
                  <c:v>50-54 ans</c:v>
                </c:pt>
                <c:pt idx="10">
                  <c:v>55-59 ans</c:v>
                </c:pt>
                <c:pt idx="11">
                  <c:v>60-64 ans</c:v>
                </c:pt>
                <c:pt idx="12">
                  <c:v>65-69 ans</c:v>
                </c:pt>
                <c:pt idx="13">
                  <c:v>70-74 ans</c:v>
                </c:pt>
                <c:pt idx="14">
                  <c:v>75 ans ou plus</c:v>
                </c:pt>
              </c:strCache>
            </c:strRef>
          </c:cat>
          <c:val>
            <c:numRef>
              <c:f>'Fig 5'!$E$33:$E$47</c:f>
              <c:numCache>
                <c:formatCode>0.0</c:formatCode>
                <c:ptCount val="15"/>
                <c:pt idx="0">
                  <c:v>9.5699999999999993E-2</c:v>
                </c:pt>
                <c:pt idx="1">
                  <c:v>0.57299999999999995</c:v>
                </c:pt>
                <c:pt idx="2">
                  <c:v>0.77359999999999995</c:v>
                </c:pt>
                <c:pt idx="3">
                  <c:v>0.61170000000000002</c:v>
                </c:pt>
                <c:pt idx="4">
                  <c:v>0.48149999999999998</c:v>
                </c:pt>
                <c:pt idx="5">
                  <c:v>0.3846</c:v>
                </c:pt>
                <c:pt idx="6">
                  <c:v>0.3095</c:v>
                </c:pt>
                <c:pt idx="7">
                  <c:v>0.2215</c:v>
                </c:pt>
                <c:pt idx="8">
                  <c:v>0.18690000000000001</c:v>
                </c:pt>
                <c:pt idx="9">
                  <c:v>0.15040000000000001</c:v>
                </c:pt>
                <c:pt idx="10">
                  <c:v>0.11799999999999999</c:v>
                </c:pt>
                <c:pt idx="11">
                  <c:v>8.6699999999999999E-2</c:v>
                </c:pt>
                <c:pt idx="12">
                  <c:v>6.6199999999999995E-2</c:v>
                </c:pt>
                <c:pt idx="13">
                  <c:v>4.2200000000000001E-2</c:v>
                </c:pt>
                <c:pt idx="14">
                  <c:v>3.3799999999999997E-2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30AD-4BC8-BA5D-6EC181DFA2F4}"/>
            </c:ext>
          </c:extLst>
        </c:ser>
        <c:ser>
          <c:idx val="3"/>
          <c:order val="2"/>
          <c:tx>
            <c:strRef>
              <c:f>'Fig 5'!$F$29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'Fig 5'!$C$33:$C$47</c:f>
              <c:strCache>
                <c:ptCount val="15"/>
                <c:pt idx="0">
                  <c:v>10-14 ans</c:v>
                </c:pt>
                <c:pt idx="1">
                  <c:v>15-17 ans</c:v>
                </c:pt>
                <c:pt idx="2">
                  <c:v>18-19 ans</c:v>
                </c:pt>
                <c:pt idx="3">
                  <c:v>20-24 ans</c:v>
                </c:pt>
                <c:pt idx="4">
                  <c:v>25-29 ans</c:v>
                </c:pt>
                <c:pt idx="5">
                  <c:v>30-34 ans</c:v>
                </c:pt>
                <c:pt idx="6">
                  <c:v>35-39 ans</c:v>
                </c:pt>
                <c:pt idx="7">
                  <c:v>40-44 ans</c:v>
                </c:pt>
                <c:pt idx="8">
                  <c:v>45-49 ans</c:v>
                </c:pt>
                <c:pt idx="9">
                  <c:v>50-54 ans</c:v>
                </c:pt>
                <c:pt idx="10">
                  <c:v>55-59 ans</c:v>
                </c:pt>
                <c:pt idx="11">
                  <c:v>60-64 ans</c:v>
                </c:pt>
                <c:pt idx="12">
                  <c:v>65-69 ans</c:v>
                </c:pt>
                <c:pt idx="13">
                  <c:v>70-74 ans</c:v>
                </c:pt>
                <c:pt idx="14">
                  <c:v>75 ans ou plus</c:v>
                </c:pt>
              </c:strCache>
            </c:strRef>
          </c:cat>
          <c:val>
            <c:numRef>
              <c:f>'Fig 5'!$F$33:$F$47</c:f>
              <c:numCache>
                <c:formatCode>0.0</c:formatCode>
                <c:ptCount val="15"/>
                <c:pt idx="0">
                  <c:v>5.8400000000000001E-2</c:v>
                </c:pt>
                <c:pt idx="1">
                  <c:v>0.33689999999999998</c:v>
                </c:pt>
                <c:pt idx="2">
                  <c:v>0.4758</c:v>
                </c:pt>
                <c:pt idx="3">
                  <c:v>0.40039999999999998</c:v>
                </c:pt>
                <c:pt idx="4">
                  <c:v>0.32719999999999999</c:v>
                </c:pt>
                <c:pt idx="5">
                  <c:v>0.24940000000000001</c:v>
                </c:pt>
                <c:pt idx="6">
                  <c:v>0.20230000000000001</c:v>
                </c:pt>
                <c:pt idx="7">
                  <c:v>0.16059999999999999</c:v>
                </c:pt>
                <c:pt idx="8">
                  <c:v>0.1361</c:v>
                </c:pt>
                <c:pt idx="9">
                  <c:v>0.109</c:v>
                </c:pt>
                <c:pt idx="10">
                  <c:v>0.08</c:v>
                </c:pt>
                <c:pt idx="11">
                  <c:v>6.25E-2</c:v>
                </c:pt>
                <c:pt idx="12">
                  <c:v>4.3999999999999997E-2</c:v>
                </c:pt>
                <c:pt idx="13">
                  <c:v>2.9899999999999999E-2</c:v>
                </c:pt>
                <c:pt idx="14">
                  <c:v>2.4500000000000001E-2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30AD-4BC8-BA5D-6EC181DFA2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060585840"/>
        <c:axId val="-1060586384"/>
      </c:lineChart>
      <c:catAx>
        <c:axId val="-1060585840"/>
        <c:scaling>
          <c:orientation val="minMax"/>
        </c:scaling>
        <c:delete val="0"/>
        <c:axPos val="b"/>
        <c:title>
          <c:tx>
            <c:strRef>
              <c:f>'Fig 5'!$C$29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6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060586384"/>
        <c:crossesAt val="0"/>
        <c:auto val="1"/>
        <c:lblAlgn val="ctr"/>
        <c:lblOffset val="100"/>
        <c:noMultiLvlLbl val="0"/>
      </c:catAx>
      <c:valAx>
        <c:axId val="-1060586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1060585840"/>
        <c:crosses val="autoZero"/>
        <c:crossBetween val="between"/>
        <c:majorUnit val="0.1"/>
      </c:valAx>
      <c:spPr>
        <a:noFill/>
        <a:ln w="25400">
          <a:noFill/>
        </a:ln>
        <a:effectLst/>
      </c:spPr>
    </c:plotArea>
    <c:legend>
      <c:legendPos val="b"/>
      <c:layout>
        <c:manualLayout>
          <c:xMode val="edge"/>
          <c:yMode val="edge"/>
          <c:x val="0.30250128380691538"/>
          <c:y val="0.95817798440676627"/>
          <c:w val="0.42614983044474813"/>
          <c:h val="4.182194896752915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409973960227148E-2"/>
          <c:y val="9.7240890341918212E-2"/>
          <c:w val="0.48544173110995559"/>
          <c:h val="0.80933413716905589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970F-429E-8B3E-A7070F738FB2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970F-429E-8B3E-A7070F738FB2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970F-429E-8B3E-A7070F738FB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970F-429E-8B3E-A7070F738FB2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970F-429E-8B3E-A7070F738FB2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970F-429E-8B3E-A7070F738FB2}"/>
              </c:ext>
            </c:extLst>
          </c:dPt>
          <c:dLbls>
            <c:dLbl>
              <c:idx val="0"/>
              <c:layout>
                <c:manualLayout>
                  <c:x val="5.9382617164942938E-3"/>
                  <c:y val="2.1428732927458508E-2"/>
                </c:manualLayout>
              </c:layout>
              <c:tx>
                <c:rich>
                  <a:bodyPr/>
                  <a:lstStyle/>
                  <a:p>
                    <a:fld id="{3D88C1C8-B52A-4C3F-8840-0586FE0DAB94}" type="CELLRANGE">
                      <a:rPr lang="en-US"/>
                      <a:pPr/>
                      <a:t>[PLAGECELL]</a:t>
                    </a:fld>
                    <a:endParaRPr lang="fr-FR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970F-429E-8B3E-A7070F738FB2}"/>
                </c:ext>
                <c:ext xmlns:c15="http://schemas.microsoft.com/office/drawing/2012/chart" uri="{CE6537A1-D6FC-4f65-9D91-7224C49458BB}">
                  <c15:dlblFieldTable/>
                  <c15:showDataLabelsRange val="1"/>
                </c:ext>
              </c:extLst>
            </c:dLbl>
            <c:dLbl>
              <c:idx val="1"/>
              <c:layout>
                <c:manualLayout>
                  <c:x val="-1.6651797429479493E-2"/>
                  <c:y val="-3.8591407547142378E-3"/>
                </c:manualLayout>
              </c:layout>
              <c:tx>
                <c:rich>
                  <a:bodyPr/>
                  <a:lstStyle/>
                  <a:p>
                    <a:fld id="{AE5AEC2A-7421-4F12-87D3-2765C8C579EF}" type="CELLRANGE">
                      <a:rPr lang="en-US"/>
                      <a:pPr/>
                      <a:t>[PLAGECELL]</a:t>
                    </a:fld>
                    <a:endParaRPr lang="fr-FR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970F-429E-8B3E-A7070F738FB2}"/>
                </c:ext>
                <c:ext xmlns:c15="http://schemas.microsoft.com/office/drawing/2012/chart" uri="{CE6537A1-D6FC-4f65-9D91-7224C49458BB}">
                  <c15:dlblFieldTable/>
                  <c15:showDataLabelsRange val="1"/>
                </c:ext>
              </c:extLst>
            </c:dLbl>
            <c:dLbl>
              <c:idx val="2"/>
              <c:layout>
                <c:manualLayout>
                  <c:x val="-8.0481434154113397E-3"/>
                  <c:y val="-3.8591407547142469E-3"/>
                </c:manualLayout>
              </c:layout>
              <c:tx>
                <c:rich>
                  <a:bodyPr/>
                  <a:lstStyle/>
                  <a:p>
                    <a:fld id="{6D151F83-930C-4431-8098-136529EE9C5E}" type="CELLRANGE">
                      <a:rPr lang="en-US"/>
                      <a:pPr/>
                      <a:t>[PLAGECELL]</a:t>
                    </a:fld>
                    <a:endParaRPr lang="fr-FR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970F-429E-8B3E-A7070F738FB2}"/>
                </c:ext>
                <c:ext xmlns:c15="http://schemas.microsoft.com/office/drawing/2012/chart" uri="{CE6537A1-D6FC-4f65-9D91-7224C49458BB}">
                  <c15:dlblFieldTable/>
                  <c15:showDataLabelsRange val="1"/>
                </c:ext>
              </c:extLst>
            </c:dLbl>
            <c:dLbl>
              <c:idx val="3"/>
              <c:layout>
                <c:manualLayout>
                  <c:x val="-2.3980576702504801E-2"/>
                  <c:y val="0"/>
                </c:manualLayout>
              </c:layout>
              <c:tx>
                <c:rich>
                  <a:bodyPr/>
                  <a:lstStyle/>
                  <a:p>
                    <a:fld id="{4BC3F90F-895E-4DCF-82CB-C56A23F4A825}" type="CELLRANGE">
                      <a:rPr lang="en-US"/>
                      <a:pPr/>
                      <a:t>[PLAGECELL]</a:t>
                    </a:fld>
                    <a:endParaRPr lang="fr-FR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970F-429E-8B3E-A7070F738FB2}"/>
                </c:ext>
                <c:ext xmlns:c15="http://schemas.microsoft.com/office/drawing/2012/chart" uri="{CE6537A1-D6FC-4f65-9D91-7224C49458BB}">
                  <c15:dlblFieldTable/>
                  <c15:showDataLabelsRange val="1"/>
                </c:ext>
              </c:extLst>
            </c:dLbl>
            <c:dLbl>
              <c:idx val="4"/>
              <c:layout>
                <c:manualLayout>
                  <c:x val="7.1364846126339629E-3"/>
                  <c:y val="-1.5436563018856916E-2"/>
                </c:manualLayout>
              </c:layout>
              <c:tx>
                <c:rich>
                  <a:bodyPr/>
                  <a:lstStyle/>
                  <a:p>
                    <a:fld id="{A0F17060-9C97-4196-A4DB-628856D0B439}" type="CELLRANGE">
                      <a:rPr lang="en-US"/>
                      <a:pPr/>
                      <a:t>[PLAGECELL]</a:t>
                    </a:fld>
                    <a:endParaRPr lang="fr-FR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970F-429E-8B3E-A7070F738FB2}"/>
                </c:ext>
                <c:ext xmlns:c15="http://schemas.microsoft.com/office/drawing/2012/chart" uri="{CE6537A1-D6FC-4f65-9D91-7224C49458BB}">
                  <c15:dlblFieldTable/>
                  <c15:showDataLabelsRange val="1"/>
                </c:ext>
              </c:extLst>
            </c:dLbl>
            <c:dLbl>
              <c:idx val="5"/>
              <c:layout>
                <c:manualLayout>
                  <c:x val="4.9955392288438351E-2"/>
                  <c:y val="-1.5436563018856918E-2"/>
                </c:manualLayout>
              </c:layout>
              <c:tx>
                <c:rich>
                  <a:bodyPr/>
                  <a:lstStyle/>
                  <a:p>
                    <a:fld id="{8D06EF78-84D5-44F8-BE70-BFA8004DC0C4}" type="CELLRANGE">
                      <a:rPr lang="en-US"/>
                      <a:pPr/>
                      <a:t>[PLAGECELL]</a:t>
                    </a:fld>
                    <a:endParaRPr lang="fr-FR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970F-429E-8B3E-A7070F738FB2}"/>
                </c:ext>
                <c:ext xmlns:c15="http://schemas.microsoft.com/office/drawing/2012/chart" uri="{CE6537A1-D6FC-4f65-9D91-7224C49458BB}">
                  <c15:dlblFieldTable/>
                  <c15:showDataLabelsRange val="1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1"/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>
                <c15:showDataLabelsRange val="1"/>
              </c:ext>
            </c:extLst>
          </c:dLbls>
          <c:cat>
            <c:strRef>
              <c:f>'Fig 6'!$B$23:$G$23</c:f>
              <c:strCache>
                <c:ptCount val="6"/>
                <c:pt idx="0">
                  <c:v>France</c:v>
                </c:pt>
                <c:pt idx="1">
                  <c:v>UE27 hors France</c:v>
                </c:pt>
                <c:pt idx="2">
                  <c:v>Europe hors UE27</c:v>
                </c:pt>
                <c:pt idx="3">
                  <c:v>Afrique</c:v>
                </c:pt>
                <c:pt idx="4">
                  <c:v>Asie</c:v>
                </c:pt>
                <c:pt idx="5">
                  <c:v>Amérique , Océanie ou indéterminé</c:v>
                </c:pt>
              </c:strCache>
            </c:strRef>
          </c:cat>
          <c:val>
            <c:numRef>
              <c:f>'Fig 6'!$B$24:$G$24</c:f>
              <c:numCache>
                <c:formatCode>0</c:formatCode>
                <c:ptCount val="6"/>
                <c:pt idx="0">
                  <c:v>78.06</c:v>
                </c:pt>
                <c:pt idx="1">
                  <c:v>2.41</c:v>
                </c:pt>
                <c:pt idx="2">
                  <c:v>0.91</c:v>
                </c:pt>
                <c:pt idx="3">
                  <c:v>9.91</c:v>
                </c:pt>
                <c:pt idx="4">
                  <c:v>3.53</c:v>
                </c:pt>
                <c:pt idx="5">
                  <c:v>5.18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970F-429E-8B3E-A7070F738FB2}"/>
            </c:ext>
            <c:ext xmlns:c15="http://schemas.microsoft.com/office/drawing/2012/chart" uri="{02D57815-91ED-43cb-92C2-25804820EDAC}">
              <c15:datalabelsRange>
                <c15:f>'Fig 6'!$B$24:$G$24</c15:f>
                <c15:dlblRangeCache>
                  <c:ptCount val="6"/>
                  <c:pt idx="0">
                    <c:v>78</c:v>
                  </c:pt>
                  <c:pt idx="1">
                    <c:v>2</c:v>
                  </c:pt>
                  <c:pt idx="2">
                    <c:v>1</c:v>
                  </c:pt>
                  <c:pt idx="3">
                    <c:v>10</c:v>
                  </c:pt>
                  <c:pt idx="4">
                    <c:v>4</c:v>
                  </c:pt>
                  <c:pt idx="5">
                    <c:v>5</c:v>
                  </c:pt>
                </c15:dlblRangeCache>
              </c15:datalabelsRange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1597799196043523"/>
          <c:y val="8.1278271955517151E-2"/>
          <c:w val="0.33774097302392647"/>
          <c:h val="0.8056674756448237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14286</xdr:rowOff>
    </xdr:from>
    <xdr:to>
      <xdr:col>8</xdr:col>
      <xdr:colOff>419101</xdr:colOff>
      <xdr:row>16</xdr:row>
      <xdr:rowOff>161925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100012</xdr:rowOff>
    </xdr:from>
    <xdr:to>
      <xdr:col>6</xdr:col>
      <xdr:colOff>733425</xdr:colOff>
      <xdr:row>16</xdr:row>
      <xdr:rowOff>76200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50800</xdr:colOff>
      <xdr:row>19</xdr:row>
      <xdr:rowOff>171449</xdr:rowOff>
    </xdr:from>
    <xdr:to>
      <xdr:col>3</xdr:col>
      <xdr:colOff>384175</xdr:colOff>
      <xdr:row>39</xdr:row>
      <xdr:rowOff>104775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223836</xdr:colOff>
      <xdr:row>1</xdr:row>
      <xdr:rowOff>192087</xdr:rowOff>
    </xdr:from>
    <xdr:to>
      <xdr:col>14</xdr:col>
      <xdr:colOff>133349</xdr:colOff>
      <xdr:row>14</xdr:row>
      <xdr:rowOff>85725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2</xdr:row>
      <xdr:rowOff>38100</xdr:rowOff>
    </xdr:from>
    <xdr:to>
      <xdr:col>10</xdr:col>
      <xdr:colOff>85725</xdr:colOff>
      <xdr:row>22</xdr:row>
      <xdr:rowOff>76199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178699</xdr:colOff>
      <xdr:row>3</xdr:row>
      <xdr:rowOff>43277</xdr:rowOff>
    </xdr:from>
    <xdr:to>
      <xdr:col>4</xdr:col>
      <xdr:colOff>432954</xdr:colOff>
      <xdr:row>17</xdr:row>
      <xdr:rowOff>86591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Perso\TR\Bilan%202020%20d&#233;taill&#233;\Parties%20conjoncturelles\MAJ%20Graphiques%201904\Cumuls%20trimestriel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e de lecture"/>
      <sheetName val="CBV"/>
      <sheetName val="Violences sexuelles"/>
      <sheetName val="Vols_avec_armes"/>
      <sheetName val="Vols_violents_sans_arme"/>
      <sheetName val="Vols_sans_violence_personnes"/>
      <sheetName val="Cambriolages"/>
      <sheetName val="Vols_véhicules"/>
      <sheetName val="Vols_dans_véhicules"/>
      <sheetName val="Vols_accessoires_véhicules"/>
      <sheetName val="Dégradations"/>
      <sheetName val="Escroqueries"/>
      <sheetName val="Fig 1"/>
      <sheetName val="Fig 2"/>
      <sheetName val="Fig 5"/>
      <sheetName val="Fig 7"/>
    </sheetNames>
    <sheetDataSet>
      <sheetData sheetId="0"/>
      <sheetData sheetId="1"/>
      <sheetData sheetId="2">
        <row r="2">
          <cell r="D2" t="str">
            <v>Série CVS-CJO</v>
          </cell>
        </row>
      </sheetData>
      <sheetData sheetId="3">
        <row r="2">
          <cell r="D2" t="str">
            <v>Série CVS-CJO</v>
          </cell>
        </row>
      </sheetData>
      <sheetData sheetId="4"/>
      <sheetData sheetId="5"/>
      <sheetData sheetId="6">
        <row r="2">
          <cell r="D2" t="str">
            <v>Série CVS-CJO</v>
          </cell>
        </row>
      </sheetData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Fiche Bilan Fin">
      <a:dk1>
        <a:sysClr val="windowText" lastClr="000000"/>
      </a:dk1>
      <a:lt1>
        <a:sysClr val="window" lastClr="FFFFFF"/>
      </a:lt1>
      <a:dk2>
        <a:srgbClr val="2F4077"/>
      </a:dk2>
      <a:lt2>
        <a:srgbClr val="2B7758"/>
      </a:lt2>
      <a:accent1>
        <a:srgbClr val="465F9D"/>
      </a:accent1>
      <a:accent2>
        <a:srgbClr val="FFCA00"/>
      </a:accent2>
      <a:accent3>
        <a:srgbClr val="34CB6A"/>
      </a:accent3>
      <a:accent4>
        <a:srgbClr val="CE614A"/>
      </a:accent4>
      <a:accent5>
        <a:srgbClr val="6E85BE"/>
      </a:accent5>
      <a:accent6>
        <a:srgbClr val="C3992A"/>
      </a:accent6>
      <a:hlink>
        <a:srgbClr val="000000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Bar Chart Bilan Annuel">
    <a:dk1>
      <a:sysClr val="windowText" lastClr="000000"/>
    </a:dk1>
    <a:lt1>
      <a:sysClr val="window" lastClr="FFFFFF"/>
    </a:lt1>
    <a:dk2>
      <a:srgbClr val="44546A"/>
    </a:dk2>
    <a:lt2>
      <a:srgbClr val="F2F2F2"/>
    </a:lt2>
    <a:accent1>
      <a:srgbClr val="2C4F9E"/>
    </a:accent1>
    <a:accent2>
      <a:srgbClr val="F4983A"/>
    </a:accent2>
    <a:accent3>
      <a:srgbClr val="969696"/>
    </a:accent3>
    <a:accent4>
      <a:srgbClr val="6F3B55"/>
    </a:accent4>
    <a:accent5>
      <a:srgbClr val="48A1FA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40"/>
  <sheetViews>
    <sheetView tabSelected="1" workbookViewId="0">
      <selection activeCell="B19" sqref="B19"/>
    </sheetView>
  </sheetViews>
  <sheetFormatPr baseColWidth="10" defaultColWidth="11.42578125" defaultRowHeight="15"/>
  <cols>
    <col min="1" max="1" width="5.85546875" style="1" customWidth="1"/>
    <col min="2" max="2" width="11.42578125" style="1"/>
    <col min="3" max="3" width="14.140625" style="1" customWidth="1"/>
    <col min="4" max="16384" width="11.42578125" style="1"/>
  </cols>
  <sheetData>
    <row r="2" spans="2:7">
      <c r="B2" s="86" t="s">
        <v>74</v>
      </c>
    </row>
    <row r="3" spans="2:7" ht="16.5">
      <c r="D3" s="16"/>
    </row>
    <row r="4" spans="2:7" ht="16.5">
      <c r="B4" s="17"/>
      <c r="C4" s="17"/>
      <c r="D4" s="18"/>
    </row>
    <row r="5" spans="2:7" ht="16.5">
      <c r="B5" s="17"/>
      <c r="C5" s="17"/>
      <c r="D5" s="18"/>
      <c r="F5" s="7"/>
      <c r="G5" s="18"/>
    </row>
    <row r="6" spans="2:7" ht="16.5">
      <c r="B6" s="17"/>
      <c r="C6" s="17"/>
      <c r="D6" s="18"/>
      <c r="F6" s="7"/>
      <c r="G6" s="18"/>
    </row>
    <row r="7" spans="2:7" ht="16.5">
      <c r="B7" s="17"/>
      <c r="C7" s="17"/>
      <c r="D7" s="18"/>
      <c r="F7" s="7"/>
      <c r="G7" s="18"/>
    </row>
    <row r="8" spans="2:7" ht="16.5">
      <c r="B8" s="17"/>
      <c r="C8" s="17"/>
      <c r="D8" s="18"/>
      <c r="F8" s="7"/>
      <c r="G8" s="18"/>
    </row>
    <row r="9" spans="2:7" ht="16.5">
      <c r="B9" s="17"/>
      <c r="C9" s="17"/>
      <c r="D9" s="18"/>
      <c r="F9" s="7"/>
      <c r="G9" s="18"/>
    </row>
    <row r="10" spans="2:7" ht="16.5">
      <c r="B10" s="17"/>
      <c r="C10" s="17"/>
      <c r="D10" s="18"/>
      <c r="F10" s="7"/>
      <c r="G10" s="18"/>
    </row>
    <row r="11" spans="2:7" ht="16.5">
      <c r="B11" s="17"/>
      <c r="C11" s="17"/>
      <c r="D11" s="18"/>
      <c r="F11" s="7"/>
      <c r="G11" s="18"/>
    </row>
    <row r="12" spans="2:7" ht="16.5">
      <c r="B12" s="17"/>
      <c r="C12" s="17"/>
      <c r="D12" s="18"/>
      <c r="F12" s="7"/>
      <c r="G12" s="18"/>
    </row>
    <row r="13" spans="2:7" ht="16.5">
      <c r="B13" s="17"/>
      <c r="C13" s="17"/>
      <c r="D13" s="18"/>
      <c r="F13" s="7"/>
      <c r="G13" s="18"/>
    </row>
    <row r="14" spans="2:7" ht="16.5">
      <c r="B14" s="17"/>
      <c r="C14" s="17"/>
      <c r="D14" s="18"/>
      <c r="F14" s="7"/>
      <c r="G14" s="18"/>
    </row>
    <row r="15" spans="2:7" ht="16.5">
      <c r="B15" s="17"/>
      <c r="C15" s="17"/>
      <c r="D15" s="18"/>
      <c r="F15" s="7"/>
      <c r="G15" s="18"/>
    </row>
    <row r="16" spans="2:7" ht="16.5">
      <c r="B16" s="17"/>
      <c r="C16" s="17"/>
      <c r="D16" s="18"/>
      <c r="F16" s="7"/>
      <c r="G16" s="18"/>
    </row>
    <row r="17" spans="2:11" ht="16.5">
      <c r="B17" s="17"/>
      <c r="C17" s="17"/>
      <c r="D17" s="18"/>
      <c r="F17" s="7"/>
      <c r="G17" s="18"/>
    </row>
    <row r="18" spans="2:11" ht="16.5">
      <c r="B18" s="1" t="s">
        <v>87</v>
      </c>
      <c r="C18" s="17"/>
      <c r="D18" s="18"/>
      <c r="F18" s="7"/>
      <c r="G18" s="18"/>
    </row>
    <row r="19" spans="2:11" ht="16.5">
      <c r="B19" s="1" t="s">
        <v>0</v>
      </c>
      <c r="C19" s="17"/>
      <c r="D19" s="18"/>
      <c r="F19" s="7"/>
      <c r="G19" s="18"/>
    </row>
    <row r="20" spans="2:11" ht="16.5">
      <c r="B20" s="1" t="s">
        <v>79</v>
      </c>
      <c r="C20" s="17"/>
      <c r="D20" s="18"/>
      <c r="F20" s="7"/>
      <c r="G20" s="18"/>
    </row>
    <row r="21" spans="2:11" ht="16.5">
      <c r="C21" s="17"/>
      <c r="D21" s="18"/>
      <c r="F21" s="7"/>
      <c r="G21" s="18"/>
    </row>
    <row r="22" spans="2:11" ht="45.75">
      <c r="B22" s="19"/>
      <c r="C22" s="20" t="s">
        <v>36</v>
      </c>
      <c r="D22" s="21" t="s">
        <v>76</v>
      </c>
      <c r="E22" s="21" t="s">
        <v>75</v>
      </c>
      <c r="F22" s="22" t="s">
        <v>77</v>
      </c>
      <c r="G22" s="22" t="s">
        <v>78</v>
      </c>
    </row>
    <row r="23" spans="2:11">
      <c r="B23" s="23">
        <v>2016</v>
      </c>
      <c r="C23" s="2">
        <v>10900</v>
      </c>
      <c r="D23" s="2">
        <v>4100</v>
      </c>
      <c r="E23" s="2">
        <v>6800</v>
      </c>
      <c r="F23" s="90">
        <v>0.37614678899082571</v>
      </c>
      <c r="G23" s="90">
        <v>0.62385321100917435</v>
      </c>
      <c r="I23" s="18"/>
      <c r="J23" s="24"/>
      <c r="K23" s="24"/>
    </row>
    <row r="24" spans="2:11">
      <c r="B24" s="23">
        <v>2017</v>
      </c>
      <c r="C24" s="2">
        <v>10000</v>
      </c>
      <c r="D24" s="2">
        <v>3800</v>
      </c>
      <c r="E24" s="2">
        <v>6300</v>
      </c>
      <c r="F24" s="90">
        <v>0.38</v>
      </c>
      <c r="G24" s="90">
        <v>0.63</v>
      </c>
      <c r="I24" s="18"/>
      <c r="J24" s="24"/>
      <c r="K24" s="24"/>
    </row>
    <row r="25" spans="2:11">
      <c r="B25" s="23">
        <v>2018</v>
      </c>
      <c r="C25" s="2">
        <v>9000</v>
      </c>
      <c r="D25" s="2">
        <v>3100</v>
      </c>
      <c r="E25" s="2">
        <v>5900</v>
      </c>
      <c r="F25" s="90">
        <v>0.34444444444444444</v>
      </c>
      <c r="G25" s="90">
        <v>0.65555555555555556</v>
      </c>
      <c r="I25" s="18"/>
      <c r="J25" s="24"/>
      <c r="K25" s="24"/>
    </row>
    <row r="26" spans="2:11">
      <c r="B26" s="23">
        <v>2019</v>
      </c>
      <c r="C26" s="2">
        <v>9100</v>
      </c>
      <c r="D26" s="2">
        <v>3100</v>
      </c>
      <c r="E26" s="2">
        <v>6000</v>
      </c>
      <c r="F26" s="90">
        <v>0.34065934065934067</v>
      </c>
      <c r="G26" s="90">
        <v>0.65934065934065933</v>
      </c>
      <c r="I26" s="18"/>
      <c r="J26" s="24"/>
      <c r="K26" s="24"/>
    </row>
    <row r="27" spans="2:11">
      <c r="B27" s="23">
        <v>2020</v>
      </c>
      <c r="C27" s="2">
        <v>8600</v>
      </c>
      <c r="D27" s="2">
        <v>2700</v>
      </c>
      <c r="E27" s="2">
        <v>5800</v>
      </c>
      <c r="F27" s="90">
        <v>0.31395348837209303</v>
      </c>
      <c r="G27" s="90">
        <v>0.67441860465116277</v>
      </c>
      <c r="I27" s="18"/>
      <c r="J27" s="24"/>
      <c r="K27" s="24"/>
    </row>
    <row r="28" spans="2:11">
      <c r="B28" s="23">
        <v>2021</v>
      </c>
      <c r="C28" s="2">
        <v>8500</v>
      </c>
      <c r="D28" s="2">
        <v>2700</v>
      </c>
      <c r="E28" s="2">
        <v>5700</v>
      </c>
      <c r="F28" s="90">
        <v>0.31764705882352939</v>
      </c>
      <c r="G28" s="90">
        <v>0.6705882352941176</v>
      </c>
      <c r="I28" s="18"/>
      <c r="J28" s="24"/>
      <c r="K28" s="24"/>
    </row>
    <row r="29" spans="2:11">
      <c r="B29" s="23">
        <v>2022</v>
      </c>
      <c r="C29" s="2">
        <v>8600</v>
      </c>
      <c r="D29" s="2">
        <v>2700</v>
      </c>
      <c r="E29" s="2">
        <v>5900</v>
      </c>
      <c r="F29" s="90">
        <v>0.31395348837209303</v>
      </c>
      <c r="G29" s="90">
        <v>0.68604651162790697</v>
      </c>
      <c r="I29" s="18"/>
      <c r="J29" s="24"/>
      <c r="K29" s="24"/>
    </row>
    <row r="30" spans="2:11">
      <c r="B30" s="23">
        <v>2023</v>
      </c>
      <c r="C30" s="2">
        <v>8700</v>
      </c>
      <c r="D30" s="2">
        <v>2900</v>
      </c>
      <c r="E30" s="2">
        <v>5800</v>
      </c>
      <c r="F30" s="90">
        <v>0.33333333333333331</v>
      </c>
      <c r="G30" s="90">
        <v>0.66666666666666663</v>
      </c>
      <c r="I30" s="24"/>
    </row>
    <row r="31" spans="2:11" ht="16.5">
      <c r="B31" s="17"/>
      <c r="C31" s="25"/>
      <c r="D31" s="25"/>
      <c r="E31" s="25"/>
      <c r="F31" s="26"/>
      <c r="G31" s="26"/>
    </row>
    <row r="32" spans="2:11" ht="16.5">
      <c r="B32" s="17"/>
      <c r="C32" s="16"/>
      <c r="D32" s="18"/>
      <c r="F32" s="7"/>
      <c r="G32" s="18"/>
    </row>
    <row r="33" spans="2:7" ht="16.5">
      <c r="B33" s="17"/>
      <c r="C33" s="17"/>
      <c r="D33" s="17"/>
      <c r="E33" s="17"/>
      <c r="F33" s="7"/>
      <c r="G33" s="18"/>
    </row>
    <row r="34" spans="2:7" ht="16.5">
      <c r="B34" s="17"/>
      <c r="C34" s="17"/>
      <c r="D34" s="17"/>
      <c r="E34" s="17"/>
      <c r="F34" s="7"/>
      <c r="G34" s="18"/>
    </row>
    <row r="35" spans="2:7" ht="16.5">
      <c r="B35" s="17"/>
      <c r="C35" s="17"/>
      <c r="D35" s="17"/>
      <c r="E35" s="17"/>
      <c r="F35" s="7"/>
      <c r="G35" s="18"/>
    </row>
    <row r="36" spans="2:7" ht="16.5">
      <c r="B36" s="17"/>
      <c r="C36" s="17"/>
      <c r="D36" s="17"/>
      <c r="E36" s="17"/>
      <c r="F36" s="7"/>
      <c r="G36" s="18"/>
    </row>
    <row r="37" spans="2:7" ht="16.5">
      <c r="B37" s="17"/>
      <c r="C37" s="17"/>
      <c r="D37" s="17"/>
      <c r="E37" s="17"/>
      <c r="F37" s="7"/>
      <c r="G37" s="18"/>
    </row>
    <row r="38" spans="2:7" ht="16.5">
      <c r="B38" s="17"/>
      <c r="C38" s="17"/>
      <c r="D38" s="17"/>
      <c r="E38" s="17"/>
      <c r="F38" s="7"/>
      <c r="G38" s="18"/>
    </row>
    <row r="39" spans="2:7" ht="16.5">
      <c r="B39" s="17"/>
      <c r="C39" s="17"/>
      <c r="D39" s="17"/>
      <c r="E39" s="17"/>
      <c r="F39" s="7"/>
      <c r="G39" s="18"/>
    </row>
    <row r="40" spans="2:7" ht="16.5">
      <c r="B40" s="17"/>
      <c r="C40" s="17"/>
      <c r="D40" s="17"/>
      <c r="E40" s="17"/>
      <c r="F40" s="7"/>
      <c r="G40" s="18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8"/>
  <sheetViews>
    <sheetView zoomScaleNormal="100" workbookViewId="0">
      <selection activeCell="B18" sqref="B18"/>
    </sheetView>
  </sheetViews>
  <sheetFormatPr baseColWidth="10" defaultRowHeight="15"/>
  <cols>
    <col min="1" max="1" width="4.7109375" customWidth="1"/>
  </cols>
  <sheetData>
    <row r="1" spans="1:17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>
      <c r="A2" s="1"/>
      <c r="B2" s="86" t="s">
        <v>80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>
      <c r="A3" s="1"/>
      <c r="B3" s="27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1:17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1:17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</row>
    <row r="11" spans="1:17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1:17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1:17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7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7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7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1:17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>
      <c r="A18" s="1"/>
      <c r="B18" s="28" t="s">
        <v>82</v>
      </c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17">
      <c r="A19" s="1"/>
      <c r="B19" s="28" t="s">
        <v>1</v>
      </c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>
      <c r="A20" s="1"/>
      <c r="B20" s="87" t="s">
        <v>83</v>
      </c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1:17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>
      <c r="A22" s="1"/>
      <c r="B22" s="15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1:17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1:17" ht="60">
      <c r="A24" s="1"/>
      <c r="B24" s="2"/>
      <c r="C24" s="21" t="s">
        <v>76</v>
      </c>
      <c r="D24" s="21" t="s">
        <v>75</v>
      </c>
      <c r="E24" s="21" t="s">
        <v>81</v>
      </c>
      <c r="F24" s="1"/>
      <c r="G24" s="1"/>
      <c r="H24" s="1"/>
      <c r="I24" s="1"/>
      <c r="J24" s="1"/>
      <c r="K24" s="1"/>
      <c r="L24" s="29"/>
      <c r="M24" s="30"/>
      <c r="N24" s="1"/>
      <c r="O24" s="1"/>
      <c r="P24" s="1"/>
      <c r="Q24" s="1"/>
    </row>
    <row r="25" spans="1:17" ht="17.25">
      <c r="A25" s="1"/>
      <c r="B25" s="31">
        <v>2017</v>
      </c>
      <c r="C25" s="14">
        <v>-7.3170731707317032</v>
      </c>
      <c r="D25" s="14">
        <v>-7.3529411764705843</v>
      </c>
      <c r="E25" s="14">
        <v>-8.2568807339449499</v>
      </c>
      <c r="F25" s="1"/>
      <c r="G25" s="1"/>
      <c r="H25" s="1"/>
      <c r="I25" s="1"/>
      <c r="J25" s="1"/>
      <c r="K25" s="1"/>
      <c r="L25" s="32"/>
      <c r="M25" s="32"/>
      <c r="N25" s="1"/>
      <c r="O25" s="1"/>
      <c r="P25" s="1"/>
      <c r="Q25" s="1"/>
    </row>
    <row r="26" spans="1:17" ht="17.25">
      <c r="A26" s="1"/>
      <c r="B26" s="31">
        <v>2018</v>
      </c>
      <c r="C26" s="14">
        <v>-18.421052631578949</v>
      </c>
      <c r="D26" s="14">
        <v>-6.3492063492063489</v>
      </c>
      <c r="E26" s="14">
        <v>-9.9999999999999982</v>
      </c>
      <c r="F26" s="1"/>
      <c r="G26" s="1"/>
      <c r="H26" s="1"/>
      <c r="I26" s="1"/>
      <c r="J26" s="1"/>
      <c r="K26" s="1"/>
      <c r="L26" s="33"/>
      <c r="M26" s="33"/>
      <c r="N26" s="1"/>
      <c r="O26" s="1"/>
      <c r="P26" s="1"/>
      <c r="Q26" s="1"/>
    </row>
    <row r="27" spans="1:17" ht="17.25">
      <c r="A27" s="1"/>
      <c r="B27" s="31">
        <v>2019</v>
      </c>
      <c r="C27" s="14">
        <v>0</v>
      </c>
      <c r="D27" s="14">
        <v>1.6949152542372836</v>
      </c>
      <c r="E27" s="14">
        <v>1.1111111111111072</v>
      </c>
      <c r="F27" s="1"/>
      <c r="G27" s="1"/>
      <c r="H27" s="1"/>
      <c r="I27" s="1"/>
      <c r="J27" s="1"/>
      <c r="K27" s="1"/>
      <c r="L27" s="33"/>
      <c r="M27" s="33"/>
      <c r="N27" s="1"/>
      <c r="O27" s="1"/>
      <c r="P27" s="1"/>
      <c r="Q27" s="1"/>
    </row>
    <row r="28" spans="1:17" ht="17.25">
      <c r="A28" s="1"/>
      <c r="B28" s="31">
        <v>2020</v>
      </c>
      <c r="C28" s="14">
        <v>-12.903225806451612</v>
      </c>
      <c r="D28" s="14">
        <v>-3.3333333333333326</v>
      </c>
      <c r="E28" s="14">
        <v>-5.4945054945054972</v>
      </c>
      <c r="F28" s="1"/>
      <c r="G28" s="1"/>
      <c r="H28" s="1"/>
      <c r="I28" s="1"/>
      <c r="J28" s="1"/>
      <c r="K28" s="1"/>
      <c r="L28" s="33"/>
      <c r="M28" s="33"/>
      <c r="N28" s="1"/>
      <c r="O28" s="1"/>
      <c r="P28" s="1"/>
      <c r="Q28" s="1"/>
    </row>
    <row r="29" spans="1:17" ht="17.25">
      <c r="A29" s="1"/>
      <c r="B29" s="31">
        <v>2021</v>
      </c>
      <c r="C29" s="14">
        <v>0</v>
      </c>
      <c r="D29" s="14">
        <v>-1.7241379310344862</v>
      </c>
      <c r="E29" s="14">
        <v>-1.1627906976744207</v>
      </c>
      <c r="F29" s="1"/>
      <c r="G29" s="1"/>
      <c r="H29" s="1"/>
      <c r="I29" s="1"/>
      <c r="J29" s="1"/>
      <c r="K29" s="1"/>
      <c r="L29" s="33"/>
      <c r="M29" s="33"/>
      <c r="N29" s="1"/>
      <c r="O29" s="1"/>
      <c r="P29" s="1"/>
      <c r="Q29" s="1"/>
    </row>
    <row r="30" spans="1:17" ht="17.25">
      <c r="A30" s="1"/>
      <c r="B30" s="31">
        <v>2022</v>
      </c>
      <c r="C30" s="14">
        <v>0</v>
      </c>
      <c r="D30" s="14">
        <v>3.5087719298245723</v>
      </c>
      <c r="E30" s="14">
        <v>1.1764705882352899</v>
      </c>
      <c r="F30" s="1"/>
      <c r="G30" s="1"/>
      <c r="H30" s="1"/>
      <c r="I30" s="1"/>
      <c r="J30" s="1"/>
      <c r="K30" s="1"/>
      <c r="L30" s="33"/>
      <c r="M30" s="33"/>
      <c r="N30" s="1"/>
      <c r="O30" s="1"/>
      <c r="P30" s="1"/>
      <c r="Q30" s="1"/>
    </row>
    <row r="31" spans="1:17" ht="17.25">
      <c r="A31" s="1"/>
      <c r="B31" s="31">
        <v>2023</v>
      </c>
      <c r="C31" s="14">
        <v>7.4074074074074181</v>
      </c>
      <c r="D31" s="14">
        <v>-1.6949152542372836</v>
      </c>
      <c r="E31" s="14">
        <v>1.1627906976744207</v>
      </c>
      <c r="F31" s="1"/>
      <c r="G31" s="1"/>
      <c r="H31" s="1"/>
      <c r="I31" s="1"/>
      <c r="J31" s="1"/>
      <c r="K31" s="1"/>
      <c r="L31" s="33"/>
      <c r="M31" s="33"/>
      <c r="N31" s="1"/>
      <c r="O31" s="1"/>
      <c r="P31" s="1"/>
      <c r="Q31" s="1"/>
    </row>
    <row r="32" spans="1:17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33"/>
      <c r="M32" s="33"/>
      <c r="N32" s="1"/>
      <c r="O32" s="1"/>
      <c r="P32" s="1"/>
      <c r="Q32" s="1"/>
    </row>
    <row r="33" spans="1:17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  <row r="34" spans="1:17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1:17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1:17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1:17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pans="1:17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1:17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1:17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1:17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1:17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1:17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1:17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1:17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1:17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1:17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1:17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1:17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1:17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1:17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1:17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1:17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1:17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 spans="1:17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pans="1:17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1:17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1:17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</row>
    <row r="59" spans="1:17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1:17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</row>
    <row r="61" spans="1:17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</row>
    <row r="62" spans="1:17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1:17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1:17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1:17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</row>
    <row r="66" spans="1:17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</row>
    <row r="67" spans="1:17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</row>
    <row r="68" spans="1:17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1:17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1:17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1:17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1:17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1:17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1:17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  <row r="75" spans="1:17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</row>
    <row r="76" spans="1:17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</row>
    <row r="77" spans="1:17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</row>
    <row r="78" spans="1:17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</row>
    <row r="79" spans="1:17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</row>
    <row r="80" spans="1:17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</row>
    <row r="81" spans="1:17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</row>
    <row r="82" spans="1:17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</row>
    <row r="83" spans="1:17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</row>
    <row r="84" spans="1:17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</row>
    <row r="85" spans="1:17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</row>
    <row r="86" spans="1:17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</row>
    <row r="87" spans="1:17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</row>
    <row r="88" spans="1:17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</row>
    <row r="89" spans="1:17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</row>
    <row r="90" spans="1:17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</row>
    <row r="91" spans="1:17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</row>
    <row r="92" spans="1:17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</row>
    <row r="93" spans="1:17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</row>
    <row r="94" spans="1:17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</row>
    <row r="95" spans="1:17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</row>
    <row r="96" spans="1:17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</row>
    <row r="97" spans="1:17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</row>
    <row r="98" spans="1:17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9"/>
  <sheetViews>
    <sheetView workbookViewId="0">
      <selection activeCell="C8" sqref="C8"/>
    </sheetView>
  </sheetViews>
  <sheetFormatPr baseColWidth="10" defaultRowHeight="15"/>
  <cols>
    <col min="1" max="1" width="4.42578125" style="1" customWidth="1"/>
    <col min="2" max="2" width="19.5703125" style="1" customWidth="1"/>
    <col min="3" max="3" width="21.28515625" style="1" customWidth="1"/>
    <col min="4" max="4" width="11.42578125" style="1"/>
    <col min="5" max="5" width="13.7109375" style="1" customWidth="1"/>
    <col min="6" max="16384" width="11.42578125" style="1"/>
  </cols>
  <sheetData>
    <row r="2" spans="2:10">
      <c r="B2" s="86" t="s">
        <v>84</v>
      </c>
    </row>
    <row r="4" spans="2:10" ht="45">
      <c r="B4" s="12" t="s">
        <v>12</v>
      </c>
      <c r="C4" s="12" t="s">
        <v>97</v>
      </c>
      <c r="D4" s="34" t="s">
        <v>7</v>
      </c>
      <c r="E4" s="34" t="s">
        <v>13</v>
      </c>
      <c r="F4" s="12" t="s">
        <v>7</v>
      </c>
      <c r="G4" s="4" t="s">
        <v>13</v>
      </c>
      <c r="H4" s="13" t="s">
        <v>7</v>
      </c>
      <c r="I4" s="4" t="s">
        <v>13</v>
      </c>
    </row>
    <row r="5" spans="2:10">
      <c r="B5" s="10" t="s">
        <v>85</v>
      </c>
      <c r="C5" s="10" t="s">
        <v>98</v>
      </c>
      <c r="D5" s="11">
        <v>293</v>
      </c>
      <c r="E5" s="11">
        <v>273</v>
      </c>
      <c r="F5" s="11">
        <v>13970508</v>
      </c>
      <c r="G5" s="11">
        <v>13892946</v>
      </c>
      <c r="H5" s="35">
        <f>((D5/F5)*1000)</f>
        <v>2.0972752028773755E-2</v>
      </c>
      <c r="I5" s="35">
        <f>((E5/G5)*1000)</f>
        <v>1.9650259923273294E-2</v>
      </c>
      <c r="J5" s="9"/>
    </row>
    <row r="6" spans="2:10">
      <c r="B6" s="10" t="s">
        <v>14</v>
      </c>
      <c r="C6" s="10" t="s">
        <v>98</v>
      </c>
      <c r="D6" s="11">
        <v>158</v>
      </c>
      <c r="E6" s="11">
        <v>144</v>
      </c>
      <c r="F6" s="11">
        <v>4485507</v>
      </c>
      <c r="G6" s="11">
        <v>4463747</v>
      </c>
      <c r="H6" s="35">
        <f t="shared" ref="H6:I14" si="0">((D6/F6)*1000)</f>
        <v>3.5224557669846467E-2</v>
      </c>
      <c r="I6" s="35">
        <f t="shared" si="0"/>
        <v>3.2259892865791902E-2</v>
      </c>
      <c r="J6" s="9"/>
    </row>
    <row r="7" spans="2:10">
      <c r="B7" s="10" t="s">
        <v>15</v>
      </c>
      <c r="C7" s="10" t="s">
        <v>98</v>
      </c>
      <c r="D7" s="11">
        <v>268</v>
      </c>
      <c r="E7" s="11">
        <v>169</v>
      </c>
      <c r="F7" s="11">
        <v>4274339</v>
      </c>
      <c r="G7" s="11">
        <v>4153957</v>
      </c>
      <c r="H7" s="35">
        <f t="shared" si="0"/>
        <v>6.269975310802442E-2</v>
      </c>
      <c r="I7" s="35">
        <f t="shared" si="0"/>
        <v>4.0684099522455337E-2</v>
      </c>
      <c r="J7" s="9"/>
    </row>
    <row r="8" spans="2:10">
      <c r="B8" s="10" t="s">
        <v>16</v>
      </c>
      <c r="C8" s="10" t="s">
        <v>98</v>
      </c>
      <c r="D8" s="11">
        <v>459</v>
      </c>
      <c r="E8" s="11">
        <v>181</v>
      </c>
      <c r="F8" s="11">
        <v>3408058</v>
      </c>
      <c r="G8" s="11">
        <v>3261884</v>
      </c>
      <c r="H8" s="35">
        <f t="shared" si="0"/>
        <v>0.13468080648862196</v>
      </c>
      <c r="I8" s="35">
        <f t="shared" si="0"/>
        <v>5.5489404282923607E-2</v>
      </c>
      <c r="J8" s="9"/>
    </row>
    <row r="9" spans="2:10">
      <c r="B9" s="10" t="s">
        <v>17</v>
      </c>
      <c r="C9" s="10" t="s">
        <v>98</v>
      </c>
      <c r="D9" s="11">
        <v>741</v>
      </c>
      <c r="E9" s="11">
        <v>250</v>
      </c>
      <c r="F9" s="11">
        <v>4401412</v>
      </c>
      <c r="G9" s="11">
        <v>4029933</v>
      </c>
      <c r="H9" s="35">
        <f t="shared" si="0"/>
        <v>0.16835506423847618</v>
      </c>
      <c r="I9" s="35">
        <f t="shared" si="0"/>
        <v>6.2035770818026012E-2</v>
      </c>
      <c r="J9" s="9"/>
    </row>
    <row r="10" spans="2:10">
      <c r="B10" s="10" t="s">
        <v>18</v>
      </c>
      <c r="C10" s="10" t="s">
        <v>98</v>
      </c>
      <c r="D10" s="11">
        <v>459</v>
      </c>
      <c r="E10" s="11">
        <v>433</v>
      </c>
      <c r="F10" s="11">
        <v>5113771</v>
      </c>
      <c r="G10" s="11">
        <v>4953238</v>
      </c>
      <c r="H10" s="35">
        <f t="shared" si="0"/>
        <v>8.9757636781154254E-2</v>
      </c>
      <c r="I10" s="35">
        <f t="shared" si="0"/>
        <v>8.7417564025794842E-2</v>
      </c>
      <c r="J10" s="9"/>
    </row>
    <row r="11" spans="2:10">
      <c r="B11" s="10" t="s">
        <v>19</v>
      </c>
      <c r="C11" s="10" t="s">
        <v>98</v>
      </c>
      <c r="D11" s="11">
        <v>1257</v>
      </c>
      <c r="E11" s="11">
        <v>355</v>
      </c>
      <c r="F11" s="11">
        <v>3880454</v>
      </c>
      <c r="G11" s="11">
        <v>2870512</v>
      </c>
      <c r="H11" s="35">
        <f t="shared" si="0"/>
        <v>0.32393116887869305</v>
      </c>
      <c r="I11" s="35">
        <f t="shared" si="0"/>
        <v>0.12367131717268558</v>
      </c>
      <c r="J11" s="9"/>
    </row>
    <row r="12" spans="2:10">
      <c r="B12" s="10" t="s">
        <v>20</v>
      </c>
      <c r="C12" s="10" t="s">
        <v>98</v>
      </c>
      <c r="D12" s="11">
        <v>3202</v>
      </c>
      <c r="E12" s="11">
        <v>2803</v>
      </c>
      <c r="F12" s="11">
        <v>17236471</v>
      </c>
      <c r="G12" s="11">
        <v>16984946</v>
      </c>
      <c r="H12" s="35">
        <f t="shared" si="0"/>
        <v>0.18576888505773601</v>
      </c>
      <c r="I12" s="35">
        <f t="shared" si="0"/>
        <v>0.165028490523314</v>
      </c>
      <c r="J12" s="9"/>
    </row>
    <row r="13" spans="2:10">
      <c r="B13" s="10" t="s">
        <v>21</v>
      </c>
      <c r="C13" s="10" t="s">
        <v>98</v>
      </c>
      <c r="D13" s="11">
        <v>1834</v>
      </c>
      <c r="E13" s="11">
        <v>1834</v>
      </c>
      <c r="F13" s="11">
        <v>10894050</v>
      </c>
      <c r="G13" s="11">
        <v>10894050</v>
      </c>
      <c r="H13" s="35">
        <f t="shared" si="0"/>
        <v>0.16834877754370506</v>
      </c>
      <c r="I13" s="35"/>
      <c r="J13" s="9"/>
    </row>
    <row r="14" spans="2:10">
      <c r="B14" s="10" t="s">
        <v>7</v>
      </c>
      <c r="C14" s="10" t="s">
        <v>98</v>
      </c>
      <c r="D14" s="11">
        <v>8679</v>
      </c>
      <c r="E14" s="11">
        <v>6450</v>
      </c>
      <c r="F14" s="11">
        <v>67664570</v>
      </c>
      <c r="G14" s="11">
        <v>65505213</v>
      </c>
      <c r="H14" s="35">
        <f t="shared" si="0"/>
        <v>0.12826505806509966</v>
      </c>
      <c r="I14" s="35">
        <f t="shared" si="0"/>
        <v>9.8465445795894141E-2</v>
      </c>
      <c r="J14" s="9"/>
    </row>
    <row r="15" spans="2:10">
      <c r="B15" s="10" t="s">
        <v>22</v>
      </c>
      <c r="C15" s="10" t="s">
        <v>98</v>
      </c>
      <c r="D15" s="11">
        <v>8</v>
      </c>
      <c r="E15" s="11">
        <v>8</v>
      </c>
      <c r="F15" s="2"/>
      <c r="G15" s="2"/>
      <c r="H15" s="5"/>
      <c r="I15" s="5"/>
    </row>
    <row r="17" spans="2:2">
      <c r="B17" s="1" t="s">
        <v>86</v>
      </c>
    </row>
    <row r="18" spans="2:2">
      <c r="B18" s="1" t="s">
        <v>0</v>
      </c>
    </row>
    <row r="19" spans="2:2">
      <c r="B19" s="1" t="s">
        <v>62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9"/>
  <sheetViews>
    <sheetView workbookViewId="0">
      <selection activeCell="B10" sqref="B10"/>
    </sheetView>
  </sheetViews>
  <sheetFormatPr baseColWidth="10" defaultColWidth="11.42578125" defaultRowHeight="15"/>
  <cols>
    <col min="1" max="1" width="3.5703125" style="1" customWidth="1"/>
    <col min="2" max="2" width="24.85546875" style="1" customWidth="1"/>
    <col min="3" max="16384" width="11.42578125" style="1"/>
  </cols>
  <sheetData>
    <row r="2" spans="2:9" ht="15.75">
      <c r="B2" s="88" t="s">
        <v>88</v>
      </c>
    </row>
    <row r="3" spans="2:9" ht="16.5" customHeight="1">
      <c r="B3" s="36"/>
      <c r="C3" s="36" t="s">
        <v>3</v>
      </c>
      <c r="D3" s="12" t="s">
        <v>4</v>
      </c>
      <c r="E3" s="12" t="s">
        <v>6</v>
      </c>
      <c r="F3" s="3" t="s">
        <v>37</v>
      </c>
      <c r="G3" s="3" t="s">
        <v>38</v>
      </c>
    </row>
    <row r="4" spans="2:9">
      <c r="B4" s="37" t="s">
        <v>76</v>
      </c>
      <c r="C4" s="38">
        <v>1020</v>
      </c>
      <c r="D4" s="38">
        <v>2329</v>
      </c>
      <c r="E4" s="38">
        <v>3349</v>
      </c>
      <c r="F4" s="39">
        <f t="shared" ref="F4:G5" si="0">C4/($C4+$D4)</f>
        <v>0.30456852791878175</v>
      </c>
      <c r="G4" s="39">
        <f t="shared" si="0"/>
        <v>0.69543147208121825</v>
      </c>
    </row>
    <row r="5" spans="2:9">
      <c r="B5" s="37" t="s">
        <v>75</v>
      </c>
      <c r="C5" s="38">
        <v>1325</v>
      </c>
      <c r="D5" s="38">
        <v>4752</v>
      </c>
      <c r="E5" s="38">
        <v>6077</v>
      </c>
      <c r="F5" s="39">
        <f t="shared" si="0"/>
        <v>0.21803521474411716</v>
      </c>
      <c r="G5" s="39">
        <f t="shared" si="0"/>
        <v>0.78196478525588287</v>
      </c>
    </row>
    <row r="6" spans="2:9" ht="30">
      <c r="B6" s="40" t="s">
        <v>36</v>
      </c>
      <c r="C6" s="38">
        <v>2345</v>
      </c>
      <c r="D6" s="38">
        <v>7081</v>
      </c>
      <c r="E6" s="38">
        <v>9426</v>
      </c>
      <c r="F6" s="39">
        <f>C6/$E6</f>
        <v>0.24877997029492893</v>
      </c>
      <c r="G6" s="39">
        <f>D6/$E6</f>
        <v>0.75122002970507107</v>
      </c>
    </row>
    <row r="7" spans="2:9">
      <c r="B7" s="41" t="s">
        <v>89</v>
      </c>
    </row>
    <row r="8" spans="2:9">
      <c r="B8" s="41" t="s">
        <v>63</v>
      </c>
    </row>
    <row r="9" spans="2:9">
      <c r="B9" s="41" t="s">
        <v>90</v>
      </c>
    </row>
    <row r="15" spans="2:9">
      <c r="B15" s="9"/>
    </row>
    <row r="16" spans="2:9">
      <c r="B16" s="9"/>
      <c r="I16" s="9"/>
    </row>
    <row r="17" spans="2:9">
      <c r="B17" s="9"/>
      <c r="I17" s="9"/>
    </row>
    <row r="18" spans="2:9">
      <c r="B18" s="9"/>
    </row>
    <row r="19" spans="2:9">
      <c r="D19" s="24"/>
      <c r="E19" s="24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S55"/>
  <sheetViews>
    <sheetView zoomScaleNormal="100" workbookViewId="0">
      <selection activeCell="C25" sqref="C25"/>
    </sheetView>
  </sheetViews>
  <sheetFormatPr baseColWidth="10" defaultColWidth="11.42578125" defaultRowHeight="15"/>
  <cols>
    <col min="1" max="1" width="3.5703125" style="1" customWidth="1"/>
    <col min="2" max="16384" width="11.42578125" style="1"/>
  </cols>
  <sheetData>
    <row r="2" spans="2:10" ht="16.5" customHeight="1">
      <c r="B2" s="86" t="s">
        <v>91</v>
      </c>
      <c r="C2" s="6"/>
      <c r="D2" s="6"/>
      <c r="E2" s="6"/>
      <c r="F2" s="6"/>
      <c r="G2" s="6"/>
      <c r="H2" s="6"/>
      <c r="I2" s="6"/>
      <c r="J2" s="6"/>
    </row>
    <row r="24" spans="2:19">
      <c r="B24" s="44" t="s">
        <v>92</v>
      </c>
    </row>
    <row r="25" spans="2:19">
      <c r="B25" s="44" t="s">
        <v>63</v>
      </c>
    </row>
    <row r="26" spans="2:19">
      <c r="B26" s="44" t="s">
        <v>93</v>
      </c>
    </row>
    <row r="29" spans="2:19" ht="15" customHeight="1">
      <c r="C29" s="2"/>
      <c r="D29" s="2" t="s">
        <v>3</v>
      </c>
      <c r="E29" s="2" t="s">
        <v>4</v>
      </c>
      <c r="F29" s="2" t="s">
        <v>6</v>
      </c>
      <c r="K29" s="95"/>
      <c r="L29" s="95"/>
      <c r="M29" s="95"/>
      <c r="N29" s="95"/>
      <c r="O29" s="32"/>
      <c r="P29" s="32"/>
      <c r="Q29" s="32"/>
      <c r="R29" s="32"/>
      <c r="S29" s="32"/>
    </row>
    <row r="30" spans="2:19" ht="30" customHeight="1">
      <c r="C30" s="45" t="s">
        <v>39</v>
      </c>
      <c r="D30" s="46">
        <v>1.5E-3</v>
      </c>
      <c r="E30" s="46">
        <v>8.5000000000000006E-3</v>
      </c>
      <c r="F30" s="46">
        <v>8.9999999999999998E-4</v>
      </c>
      <c r="J30" s="9"/>
      <c r="K30" s="95"/>
      <c r="L30" s="95"/>
      <c r="M30" s="95"/>
      <c r="N30" s="95"/>
      <c r="O30" s="32"/>
      <c r="P30" s="32"/>
      <c r="Q30" s="32"/>
      <c r="R30" s="32"/>
      <c r="S30" s="32"/>
    </row>
    <row r="31" spans="2:19">
      <c r="C31" s="45" t="s">
        <v>40</v>
      </c>
      <c r="D31" s="46">
        <v>1E-3</v>
      </c>
      <c r="E31" s="46">
        <v>8.9999999999999998E-4</v>
      </c>
      <c r="F31" s="46">
        <v>5.1000000000000004E-3</v>
      </c>
      <c r="J31" s="9"/>
      <c r="K31" s="95"/>
      <c r="L31" s="47"/>
      <c r="M31" s="47"/>
      <c r="N31" s="47"/>
      <c r="O31" s="32"/>
      <c r="P31" s="32"/>
      <c r="Q31" s="32"/>
      <c r="R31" s="32"/>
      <c r="S31" s="32"/>
    </row>
    <row r="32" spans="2:19">
      <c r="C32" s="45" t="s">
        <v>41</v>
      </c>
      <c r="D32" s="46">
        <v>3.0999999999999999E-3</v>
      </c>
      <c r="E32" s="46">
        <v>1.5E-3</v>
      </c>
      <c r="F32" s="46">
        <v>2.3E-3</v>
      </c>
      <c r="J32" s="9"/>
      <c r="K32" s="47"/>
      <c r="L32" s="48"/>
      <c r="M32" s="48"/>
      <c r="N32" s="48"/>
      <c r="O32" s="32"/>
      <c r="P32" s="32"/>
      <c r="Q32" s="32"/>
      <c r="R32" s="32"/>
      <c r="S32" s="32"/>
    </row>
    <row r="33" spans="3:19">
      <c r="C33" s="45" t="s">
        <v>42</v>
      </c>
      <c r="D33" s="46">
        <v>1.9199999999999998E-2</v>
      </c>
      <c r="E33" s="46">
        <v>9.5699999999999993E-2</v>
      </c>
      <c r="F33" s="46">
        <v>5.8400000000000001E-2</v>
      </c>
      <c r="J33" s="9"/>
      <c r="K33" s="47"/>
      <c r="L33" s="48"/>
      <c r="M33" s="48"/>
      <c r="N33" s="48"/>
      <c r="O33" s="32"/>
      <c r="P33" s="32"/>
      <c r="Q33" s="32"/>
      <c r="R33" s="32"/>
      <c r="S33" s="32"/>
    </row>
    <row r="34" spans="3:19">
      <c r="C34" s="45" t="s">
        <v>43</v>
      </c>
      <c r="D34" s="46">
        <v>8.6800000000000002E-2</v>
      </c>
      <c r="E34" s="46">
        <v>0.57299999999999995</v>
      </c>
      <c r="F34" s="46">
        <v>0.33689999999999998</v>
      </c>
      <c r="J34" s="9"/>
      <c r="K34" s="47"/>
      <c r="L34" s="48"/>
      <c r="M34" s="48"/>
      <c r="N34" s="48"/>
      <c r="O34" s="32"/>
      <c r="P34" s="32"/>
      <c r="Q34" s="32"/>
      <c r="R34" s="32"/>
      <c r="S34" s="32"/>
    </row>
    <row r="35" spans="3:19">
      <c r="C35" s="2" t="s">
        <v>44</v>
      </c>
      <c r="D35" s="46">
        <v>0.15820000000000001</v>
      </c>
      <c r="E35" s="46">
        <v>0.77359999999999995</v>
      </c>
      <c r="F35" s="46">
        <v>0.4758</v>
      </c>
      <c r="J35" s="9"/>
      <c r="K35" s="47"/>
      <c r="L35" s="48"/>
      <c r="M35" s="48"/>
      <c r="N35" s="48"/>
      <c r="O35" s="32"/>
      <c r="P35" s="32"/>
      <c r="Q35" s="32"/>
      <c r="R35" s="32"/>
      <c r="S35" s="32"/>
    </row>
    <row r="36" spans="3:19">
      <c r="C36" s="2" t="s">
        <v>45</v>
      </c>
      <c r="D36" s="46">
        <v>0.18010000000000001</v>
      </c>
      <c r="E36" s="46">
        <v>0.61170000000000002</v>
      </c>
      <c r="F36" s="46">
        <v>0.40039999999999998</v>
      </c>
      <c r="J36" s="9"/>
      <c r="K36" s="47"/>
      <c r="L36" s="48"/>
      <c r="M36" s="48"/>
      <c r="N36" s="48"/>
      <c r="O36" s="32"/>
      <c r="P36" s="32"/>
      <c r="Q36" s="32"/>
      <c r="R36" s="32"/>
      <c r="S36" s="32"/>
    </row>
    <row r="37" spans="3:19">
      <c r="C37" s="2" t="s">
        <v>46</v>
      </c>
      <c r="D37" s="46">
        <v>0.17419999999999999</v>
      </c>
      <c r="E37" s="46">
        <v>0.48149999999999998</v>
      </c>
      <c r="F37" s="46">
        <v>0.32719999999999999</v>
      </c>
      <c r="J37" s="9"/>
      <c r="K37" s="47"/>
      <c r="L37" s="48"/>
      <c r="M37" s="48"/>
      <c r="N37" s="48"/>
      <c r="O37" s="32"/>
      <c r="P37" s="32"/>
      <c r="Q37" s="32"/>
      <c r="R37" s="32"/>
      <c r="S37" s="32"/>
    </row>
    <row r="38" spans="3:19">
      <c r="C38" s="2" t="s">
        <v>47</v>
      </c>
      <c r="D38" s="46">
        <v>0.11899999999999999</v>
      </c>
      <c r="E38" s="46">
        <v>0.3846</v>
      </c>
      <c r="F38" s="46">
        <v>0.24940000000000001</v>
      </c>
      <c r="J38" s="9"/>
      <c r="K38" s="47"/>
      <c r="L38" s="48"/>
      <c r="M38" s="48"/>
      <c r="N38" s="48"/>
      <c r="O38" s="32"/>
      <c r="P38" s="32"/>
      <c r="Q38" s="32"/>
      <c r="R38" s="32"/>
      <c r="S38" s="32"/>
    </row>
    <row r="39" spans="3:19">
      <c r="C39" s="2" t="s">
        <v>48</v>
      </c>
      <c r="D39" s="46">
        <v>0.1008</v>
      </c>
      <c r="E39" s="46">
        <v>0.3095</v>
      </c>
      <c r="F39" s="46">
        <v>0.20230000000000001</v>
      </c>
      <c r="J39" s="9"/>
      <c r="K39" s="47"/>
      <c r="L39" s="48"/>
      <c r="M39" s="48"/>
      <c r="N39" s="48"/>
      <c r="O39" s="32"/>
      <c r="P39" s="32"/>
      <c r="Q39" s="32"/>
      <c r="R39" s="32"/>
      <c r="S39" s="32"/>
    </row>
    <row r="40" spans="3:19">
      <c r="C40" s="2" t="s">
        <v>49</v>
      </c>
      <c r="D40" s="46">
        <v>0.1024</v>
      </c>
      <c r="E40" s="46">
        <v>0.2215</v>
      </c>
      <c r="F40" s="46">
        <v>0.16059999999999999</v>
      </c>
      <c r="G40" s="7"/>
      <c r="J40" s="9"/>
      <c r="K40" s="47"/>
      <c r="L40" s="48"/>
      <c r="M40" s="48"/>
      <c r="N40" s="48"/>
      <c r="O40" s="32"/>
      <c r="P40" s="32"/>
      <c r="Q40" s="32"/>
      <c r="R40" s="32"/>
      <c r="S40" s="32"/>
    </row>
    <row r="41" spans="3:19">
      <c r="C41" s="2" t="s">
        <v>50</v>
      </c>
      <c r="D41" s="46">
        <v>8.6499999999999994E-2</v>
      </c>
      <c r="E41" s="46">
        <v>0.18690000000000001</v>
      </c>
      <c r="F41" s="46">
        <v>0.1361</v>
      </c>
      <c r="G41" s="7"/>
      <c r="J41" s="9"/>
      <c r="K41" s="49"/>
      <c r="L41" s="49"/>
      <c r="M41" s="32"/>
      <c r="N41" s="32"/>
      <c r="O41" s="32"/>
      <c r="P41" s="32"/>
      <c r="Q41" s="32"/>
      <c r="R41" s="32"/>
      <c r="S41" s="32"/>
    </row>
    <row r="42" spans="3:19">
      <c r="C42" s="2" t="s">
        <v>51</v>
      </c>
      <c r="D42" s="46">
        <v>6.8599999999999994E-2</v>
      </c>
      <c r="E42" s="46">
        <v>0.15040000000000001</v>
      </c>
      <c r="F42" s="46">
        <v>0.109</v>
      </c>
      <c r="G42" s="7"/>
      <c r="J42" s="9"/>
      <c r="K42" s="49"/>
      <c r="L42" s="49"/>
      <c r="M42" s="32"/>
      <c r="N42" s="32"/>
      <c r="O42" s="32"/>
      <c r="P42" s="32"/>
      <c r="Q42" s="32"/>
      <c r="R42" s="32"/>
      <c r="S42" s="32"/>
    </row>
    <row r="43" spans="3:19">
      <c r="C43" s="2" t="s">
        <v>52</v>
      </c>
      <c r="D43" s="46">
        <v>4.3900000000000002E-2</v>
      </c>
      <c r="E43" s="46">
        <v>0.11799999999999999</v>
      </c>
      <c r="F43" s="46">
        <v>0.08</v>
      </c>
      <c r="G43" s="7"/>
      <c r="J43" s="9"/>
      <c r="K43" s="49"/>
      <c r="L43" s="49"/>
      <c r="M43" s="32"/>
      <c r="N43" s="32"/>
      <c r="O43" s="32"/>
      <c r="P43" s="32"/>
      <c r="Q43" s="32"/>
      <c r="R43" s="32"/>
      <c r="S43" s="32"/>
    </row>
    <row r="44" spans="3:19">
      <c r="C44" s="2" t="s">
        <v>53</v>
      </c>
      <c r="D44" s="46">
        <v>4.02E-2</v>
      </c>
      <c r="E44" s="46">
        <v>8.6699999999999999E-2</v>
      </c>
      <c r="F44" s="46">
        <v>6.25E-2</v>
      </c>
      <c r="G44" s="7"/>
      <c r="J44" s="9"/>
      <c r="K44" s="49"/>
      <c r="L44" s="49"/>
      <c r="M44" s="32"/>
      <c r="N44" s="32"/>
      <c r="O44" s="32"/>
      <c r="P44" s="32"/>
      <c r="Q44" s="32"/>
      <c r="R44" s="32"/>
      <c r="S44" s="32"/>
    </row>
    <row r="45" spans="3:19">
      <c r="C45" s="2" t="s">
        <v>54</v>
      </c>
      <c r="D45" s="46">
        <v>2.4500000000000001E-2</v>
      </c>
      <c r="E45" s="46">
        <v>6.6199999999999995E-2</v>
      </c>
      <c r="F45" s="46">
        <v>4.3999999999999997E-2</v>
      </c>
      <c r="G45" s="7"/>
      <c r="J45" s="9"/>
      <c r="K45" s="50"/>
      <c r="L45" s="49"/>
      <c r="M45" s="49"/>
      <c r="N45" s="51"/>
      <c r="O45" s="51"/>
      <c r="P45" s="49"/>
      <c r="Q45" s="32"/>
      <c r="R45" s="32"/>
      <c r="S45" s="32"/>
    </row>
    <row r="46" spans="3:19">
      <c r="C46" s="2" t="s">
        <v>55</v>
      </c>
      <c r="D46" s="46">
        <v>1.9400000000000001E-2</v>
      </c>
      <c r="E46" s="46">
        <v>4.2200000000000001E-2</v>
      </c>
      <c r="F46" s="46">
        <v>2.9899999999999999E-2</v>
      </c>
      <c r="G46" s="7"/>
      <c r="J46" s="9"/>
      <c r="K46" s="50"/>
      <c r="L46" s="49"/>
      <c r="M46" s="49"/>
      <c r="N46" s="51"/>
      <c r="O46" s="51"/>
      <c r="P46" s="49"/>
      <c r="Q46" s="32"/>
      <c r="R46" s="32"/>
      <c r="S46" s="32"/>
    </row>
    <row r="47" spans="3:19">
      <c r="C47" s="2" t="s">
        <v>5</v>
      </c>
      <c r="D47" s="46">
        <v>1.83E-2</v>
      </c>
      <c r="E47" s="46">
        <v>3.3799999999999997E-2</v>
      </c>
      <c r="F47" s="46">
        <v>2.4500000000000001E-2</v>
      </c>
      <c r="G47" s="7"/>
      <c r="J47" s="9"/>
      <c r="K47" s="29"/>
      <c r="L47" s="49"/>
      <c r="M47" s="49"/>
      <c r="N47" s="51"/>
      <c r="O47" s="51"/>
      <c r="P47" s="32"/>
      <c r="Q47" s="32"/>
      <c r="R47" s="32"/>
      <c r="S47" s="32"/>
    </row>
    <row r="48" spans="3:19">
      <c r="C48" s="2" t="s">
        <v>2</v>
      </c>
      <c r="D48" s="5">
        <v>6.6722588447192935E-2</v>
      </c>
      <c r="E48" s="5">
        <v>0.21458932222200469</v>
      </c>
      <c r="F48" s="5">
        <v>0.14279851294986587</v>
      </c>
      <c r="K48" s="32"/>
      <c r="L48" s="26"/>
      <c r="M48" s="32"/>
      <c r="N48" s="32"/>
      <c r="O48" s="32"/>
      <c r="P48" s="32"/>
      <c r="Q48" s="32"/>
      <c r="R48" s="32"/>
      <c r="S48" s="32"/>
    </row>
    <row r="49" spans="11:19">
      <c r="K49" s="32"/>
      <c r="L49" s="32"/>
      <c r="M49" s="32"/>
      <c r="N49" s="32"/>
      <c r="O49" s="32"/>
      <c r="P49" s="32"/>
      <c r="Q49" s="32"/>
      <c r="R49" s="32"/>
      <c r="S49" s="32"/>
    </row>
    <row r="50" spans="11:19">
      <c r="K50" s="32"/>
      <c r="L50" s="32"/>
      <c r="M50" s="32"/>
      <c r="N50" s="32"/>
      <c r="O50" s="32"/>
      <c r="P50" s="32"/>
      <c r="Q50" s="32"/>
      <c r="R50" s="32"/>
      <c r="S50" s="32"/>
    </row>
    <row r="51" spans="11:19">
      <c r="K51" s="32"/>
      <c r="L51" s="32"/>
      <c r="M51" s="32"/>
      <c r="N51" s="32"/>
      <c r="O51" s="32"/>
      <c r="P51" s="32"/>
      <c r="Q51" s="32"/>
      <c r="R51" s="32"/>
      <c r="S51" s="32"/>
    </row>
    <row r="52" spans="11:19">
      <c r="K52" s="32"/>
      <c r="L52" s="32"/>
      <c r="M52" s="32"/>
      <c r="N52" s="32"/>
      <c r="O52" s="32"/>
      <c r="P52" s="32"/>
      <c r="Q52" s="32"/>
      <c r="R52" s="32"/>
      <c r="S52" s="32"/>
    </row>
    <row r="53" spans="11:19">
      <c r="K53" s="32"/>
      <c r="L53" s="32"/>
      <c r="M53" s="32"/>
      <c r="N53" s="32"/>
      <c r="O53" s="32"/>
      <c r="P53" s="32"/>
      <c r="Q53" s="32"/>
      <c r="R53" s="32"/>
      <c r="S53" s="32"/>
    </row>
    <row r="54" spans="11:19">
      <c r="K54" s="32"/>
      <c r="L54" s="32"/>
      <c r="M54" s="32"/>
      <c r="N54" s="32"/>
      <c r="O54" s="32"/>
      <c r="P54" s="32"/>
      <c r="Q54" s="32"/>
      <c r="R54" s="32"/>
      <c r="S54" s="32"/>
    </row>
    <row r="55" spans="11:19">
      <c r="K55" s="32"/>
      <c r="L55" s="32"/>
      <c r="M55" s="32"/>
      <c r="N55" s="32"/>
      <c r="O55" s="32"/>
      <c r="P55" s="32"/>
      <c r="Q55" s="32"/>
      <c r="R55" s="32"/>
      <c r="S55" s="32"/>
    </row>
  </sheetData>
  <mergeCells count="3">
    <mergeCell ref="K29:N29"/>
    <mergeCell ref="K30:K31"/>
    <mergeCell ref="L30:N30"/>
  </mergeCells>
  <pageMargins left="0.19685039370078741" right="0.19685039370078741" top="0.19685039370078741" bottom="0.19685039370078741" header="0" footer="0"/>
  <pageSetup paperSize="9" scale="28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25"/>
  <sheetViews>
    <sheetView workbookViewId="0">
      <selection activeCell="B2" sqref="B2"/>
    </sheetView>
  </sheetViews>
  <sheetFormatPr baseColWidth="10" defaultColWidth="11.42578125" defaultRowHeight="15"/>
  <cols>
    <col min="1" max="1" width="3.42578125" style="1" customWidth="1"/>
    <col min="2" max="7" width="19.5703125" style="1" customWidth="1"/>
    <col min="8" max="9" width="11.42578125" style="1"/>
    <col min="10" max="10" width="18.5703125" style="1" customWidth="1"/>
    <col min="11" max="16384" width="11.42578125" style="1"/>
  </cols>
  <sheetData>
    <row r="2" spans="2:9">
      <c r="B2" s="86" t="s">
        <v>94</v>
      </c>
      <c r="C2" s="15"/>
      <c r="D2" s="15"/>
      <c r="E2" s="15"/>
      <c r="F2" s="15"/>
    </row>
    <row r="5" spans="2:9">
      <c r="I5" s="42"/>
    </row>
    <row r="14" spans="2:9">
      <c r="H14" s="8"/>
    </row>
    <row r="15" spans="2:9">
      <c r="H15" s="8"/>
    </row>
    <row r="16" spans="2:9">
      <c r="H16" s="8"/>
    </row>
    <row r="17" spans="2:13">
      <c r="H17" s="8"/>
      <c r="I17" s="96"/>
      <c r="J17" s="96"/>
      <c r="K17" s="96"/>
      <c r="L17" s="96"/>
    </row>
    <row r="18" spans="2:13">
      <c r="I18" s="96"/>
      <c r="J18" s="96"/>
      <c r="K18" s="96"/>
      <c r="L18" s="96"/>
    </row>
    <row r="19" spans="2:13">
      <c r="B19" s="43" t="s">
        <v>95</v>
      </c>
      <c r="C19" s="44"/>
      <c r="D19" s="44"/>
    </row>
    <row r="20" spans="2:13">
      <c r="B20" s="43" t="s">
        <v>63</v>
      </c>
      <c r="C20" s="44"/>
      <c r="D20" s="44"/>
    </row>
    <row r="21" spans="2:13">
      <c r="B21" s="43" t="s">
        <v>90</v>
      </c>
      <c r="C21" s="44"/>
      <c r="D21" s="44"/>
    </row>
    <row r="23" spans="2:13">
      <c r="B23" s="84" t="s">
        <v>7</v>
      </c>
      <c r="C23" s="84" t="s">
        <v>8</v>
      </c>
      <c r="D23" s="84" t="s">
        <v>9</v>
      </c>
      <c r="E23" s="84" t="s">
        <v>10</v>
      </c>
      <c r="F23" s="84" t="s">
        <v>11</v>
      </c>
      <c r="G23" s="84" t="s">
        <v>23</v>
      </c>
      <c r="I23" s="32"/>
      <c r="J23" s="32"/>
      <c r="K23" s="32"/>
      <c r="L23" s="85"/>
      <c r="M23" s="32"/>
    </row>
    <row r="24" spans="2:13">
      <c r="B24" s="89">
        <v>78.06</v>
      </c>
      <c r="C24" s="89">
        <v>2.41</v>
      </c>
      <c r="D24" s="89">
        <v>0.91</v>
      </c>
      <c r="E24" s="89">
        <v>9.91</v>
      </c>
      <c r="F24" s="89">
        <v>3.53</v>
      </c>
      <c r="G24" s="89">
        <v>5.18</v>
      </c>
      <c r="I24" s="32"/>
      <c r="J24" s="32"/>
      <c r="K24" s="32"/>
      <c r="L24" s="49"/>
      <c r="M24" s="32"/>
    </row>
    <row r="25" spans="2:13">
      <c r="I25" s="32"/>
      <c r="J25" s="32"/>
      <c r="K25" s="32"/>
      <c r="L25" s="49"/>
      <c r="M25" s="32"/>
    </row>
  </sheetData>
  <mergeCells count="1">
    <mergeCell ref="I17:L18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T75"/>
  <sheetViews>
    <sheetView topLeftCell="B2" zoomScaleNormal="100" workbookViewId="0">
      <selection activeCell="B4" sqref="B4"/>
    </sheetView>
  </sheetViews>
  <sheetFormatPr baseColWidth="10" defaultColWidth="11.42578125" defaultRowHeight="15"/>
  <cols>
    <col min="1" max="1" width="5.140625" style="1" customWidth="1"/>
    <col min="2" max="2" width="46.5703125" style="1" customWidth="1"/>
    <col min="3" max="7" width="13.42578125" style="1" customWidth="1"/>
    <col min="8" max="14" width="15.5703125" style="1" customWidth="1"/>
    <col min="15" max="21" width="7.7109375" style="1" customWidth="1"/>
    <col min="22" max="16384" width="11.42578125" style="1"/>
  </cols>
  <sheetData>
    <row r="2" spans="2:20">
      <c r="B2" s="86" t="s">
        <v>96</v>
      </c>
      <c r="C2" s="52"/>
      <c r="D2" s="52"/>
      <c r="E2" s="52"/>
      <c r="F2" s="53"/>
      <c r="G2" s="53"/>
      <c r="H2" s="53"/>
      <c r="I2" s="53"/>
      <c r="J2" s="53"/>
      <c r="K2" s="44"/>
    </row>
    <row r="3" spans="2:20" ht="15.75" thickBot="1">
      <c r="C3" s="44"/>
      <c r="D3" s="44"/>
      <c r="E3" s="54"/>
      <c r="F3" s="54"/>
      <c r="G3" s="54"/>
      <c r="H3" s="54"/>
      <c r="I3" s="55"/>
      <c r="J3" s="55"/>
      <c r="K3" s="55"/>
      <c r="L3" s="55"/>
      <c r="M3" s="55"/>
      <c r="N3" s="55"/>
      <c r="O3" s="55"/>
    </row>
    <row r="4" spans="2:20" ht="30.75" thickBot="1">
      <c r="B4" s="56"/>
      <c r="C4" s="57" t="s">
        <v>24</v>
      </c>
      <c r="D4" s="58" t="s">
        <v>25</v>
      </c>
      <c r="E4" s="59" t="s">
        <v>26</v>
      </c>
      <c r="F4" s="32"/>
      <c r="G4" s="32"/>
      <c r="H4" s="60"/>
      <c r="I4" s="55"/>
      <c r="J4" s="55"/>
      <c r="K4" s="55"/>
      <c r="L4" s="55"/>
      <c r="M4" s="55"/>
      <c r="N4" s="55"/>
      <c r="O4" s="55"/>
      <c r="P4" s="32"/>
      <c r="Q4" s="32"/>
      <c r="R4" s="32"/>
      <c r="S4" s="32"/>
      <c r="T4" s="32"/>
    </row>
    <row r="5" spans="2:20" ht="15.75" thickBot="1">
      <c r="B5" s="61" t="s">
        <v>27</v>
      </c>
      <c r="C5" s="62">
        <v>5080</v>
      </c>
      <c r="D5" s="63">
        <v>100</v>
      </c>
      <c r="E5" s="64">
        <f>C12/C5*100</f>
        <v>95.019685039370088</v>
      </c>
      <c r="F5" s="32"/>
      <c r="G5" s="60"/>
      <c r="H5" s="32"/>
      <c r="I5" s="55"/>
      <c r="J5" s="55"/>
      <c r="K5" s="55"/>
      <c r="L5" s="55"/>
      <c r="M5" s="55"/>
      <c r="N5" s="55"/>
      <c r="O5" s="55"/>
      <c r="P5" s="32"/>
      <c r="Q5" s="32"/>
      <c r="R5" s="32"/>
      <c r="S5" s="32"/>
      <c r="T5" s="32"/>
    </row>
    <row r="6" spans="2:20" ht="15.75" thickBot="1">
      <c r="B6" s="65" t="s">
        <v>56</v>
      </c>
      <c r="C6" s="66"/>
      <c r="D6" s="66"/>
      <c r="E6" s="67"/>
      <c r="F6" s="32"/>
      <c r="G6" s="32"/>
      <c r="H6" s="32"/>
      <c r="I6" s="55"/>
      <c r="J6" s="55"/>
      <c r="K6" s="55"/>
      <c r="L6" s="55"/>
      <c r="M6" s="55"/>
      <c r="N6" s="55"/>
      <c r="O6" s="55"/>
      <c r="P6" s="32"/>
      <c r="Q6" s="32"/>
      <c r="R6" s="32"/>
      <c r="S6" s="32"/>
      <c r="T6" s="32"/>
    </row>
    <row r="7" spans="2:20" ht="15.75" thickBot="1">
      <c r="B7" s="68" t="s">
        <v>76</v>
      </c>
      <c r="C7" s="92">
        <v>2230</v>
      </c>
      <c r="D7" s="69">
        <f>C7/C5*100</f>
        <v>43.897637795275593</v>
      </c>
      <c r="E7" s="70">
        <v>94.52</v>
      </c>
      <c r="F7" s="71"/>
      <c r="G7" s="32"/>
      <c r="H7" s="32"/>
      <c r="I7" s="55"/>
      <c r="J7" s="55"/>
      <c r="K7" s="55"/>
      <c r="L7" s="55"/>
      <c r="M7" s="55"/>
      <c r="N7" s="55"/>
      <c r="O7" s="55"/>
      <c r="P7" s="32"/>
      <c r="Q7" s="32"/>
      <c r="R7" s="32"/>
      <c r="S7" s="32"/>
      <c r="T7" s="32"/>
    </row>
    <row r="8" spans="2:20" ht="15.75" thickBot="1">
      <c r="B8" s="68" t="s">
        <v>75</v>
      </c>
      <c r="C8" s="92">
        <v>2850</v>
      </c>
      <c r="D8" s="69">
        <f>C8/C5*100</f>
        <v>56.102362204724407</v>
      </c>
      <c r="E8" s="70">
        <v>95.45</v>
      </c>
      <c r="F8" s="72"/>
      <c r="G8" s="32"/>
      <c r="H8" s="32"/>
      <c r="I8" s="55"/>
      <c r="J8" s="55"/>
      <c r="K8" s="55"/>
      <c r="L8" s="55"/>
      <c r="M8" s="55"/>
      <c r="N8" s="55"/>
      <c r="O8" s="55"/>
      <c r="P8" s="32"/>
      <c r="Q8" s="32"/>
      <c r="R8" s="32"/>
      <c r="S8" s="32"/>
      <c r="T8" s="32"/>
    </row>
    <row r="9" spans="2:20" ht="15.75" thickBot="1">
      <c r="B9" s="65" t="s">
        <v>28</v>
      </c>
      <c r="C9" s="93"/>
      <c r="D9" s="73"/>
      <c r="E9" s="74"/>
      <c r="F9" s="32"/>
      <c r="G9" s="32"/>
      <c r="H9" s="32"/>
      <c r="I9" s="55"/>
      <c r="J9" s="55"/>
      <c r="K9" s="55"/>
      <c r="L9" s="55"/>
      <c r="M9" s="55"/>
      <c r="N9" s="55"/>
      <c r="O9" s="55"/>
      <c r="P9" s="32"/>
      <c r="Q9" s="32"/>
      <c r="R9" s="32"/>
      <c r="S9" s="32"/>
      <c r="T9" s="32"/>
    </row>
    <row r="10" spans="2:20" ht="15.75" thickBot="1">
      <c r="B10" s="65" t="s">
        <v>29</v>
      </c>
      <c r="C10" s="93"/>
      <c r="D10" s="73"/>
      <c r="E10" s="74"/>
      <c r="F10" s="32"/>
      <c r="G10" s="32"/>
      <c r="H10" s="32"/>
      <c r="I10" s="55"/>
      <c r="J10" s="55"/>
      <c r="K10" s="55"/>
      <c r="L10" s="55"/>
      <c r="M10" s="55"/>
      <c r="N10" s="55"/>
      <c r="O10" s="55"/>
      <c r="P10" s="32"/>
      <c r="Q10" s="32"/>
      <c r="R10" s="32"/>
      <c r="S10" s="32"/>
      <c r="T10" s="32"/>
    </row>
    <row r="11" spans="2:20" ht="15.75" thickBot="1">
      <c r="B11" s="75" t="s">
        <v>57</v>
      </c>
      <c r="C11" s="94">
        <v>253</v>
      </c>
      <c r="D11" s="76">
        <f>C11/C5*100</f>
        <v>4.9803149606299213</v>
      </c>
      <c r="E11" s="77" t="s">
        <v>58</v>
      </c>
      <c r="F11" s="32"/>
      <c r="G11" s="32"/>
      <c r="H11" s="32"/>
      <c r="I11" s="78"/>
      <c r="J11" s="55"/>
      <c r="K11" s="55"/>
      <c r="L11" s="55"/>
      <c r="M11" s="55"/>
      <c r="N11" s="79"/>
      <c r="O11" s="32"/>
      <c r="P11" s="32"/>
      <c r="Q11" s="32"/>
      <c r="R11" s="32"/>
      <c r="S11" s="32"/>
      <c r="T11" s="32"/>
    </row>
    <row r="12" spans="2:20" ht="15.75" thickBot="1">
      <c r="B12" s="75" t="s">
        <v>59</v>
      </c>
      <c r="C12" s="94">
        <v>4827</v>
      </c>
      <c r="D12" s="76">
        <f>C12/C5*100</f>
        <v>95.019685039370088</v>
      </c>
      <c r="E12" s="77" t="s">
        <v>58</v>
      </c>
      <c r="F12" s="32"/>
      <c r="G12" s="32"/>
      <c r="H12" s="32"/>
      <c r="I12" s="78"/>
      <c r="J12" s="55"/>
      <c r="K12" s="55"/>
      <c r="L12" s="55"/>
      <c r="M12" s="55"/>
      <c r="N12" s="79"/>
      <c r="O12" s="32"/>
      <c r="P12" s="32"/>
      <c r="Q12" s="32"/>
      <c r="R12" s="32"/>
      <c r="S12" s="32"/>
      <c r="T12" s="32"/>
    </row>
    <row r="13" spans="2:20" ht="15.75" thickBot="1">
      <c r="B13" s="65" t="s">
        <v>30</v>
      </c>
      <c r="C13" s="93"/>
      <c r="D13" s="80"/>
      <c r="E13" s="74"/>
      <c r="F13" s="32"/>
      <c r="G13" s="32"/>
      <c r="H13" s="32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32"/>
    </row>
    <row r="14" spans="2:20" ht="15.75" thickBot="1">
      <c r="B14" s="75" t="s">
        <v>60</v>
      </c>
      <c r="C14" s="94">
        <v>13</v>
      </c>
      <c r="D14" s="91">
        <f>C14/$C$5*100</f>
        <v>0.25590551181102361</v>
      </c>
      <c r="E14" s="70">
        <v>100</v>
      </c>
      <c r="F14" s="32"/>
      <c r="G14" s="60"/>
      <c r="H14" s="32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8"/>
      <c r="T14" s="32"/>
    </row>
    <row r="15" spans="2:20" ht="15.75" thickBot="1">
      <c r="B15" s="75" t="s">
        <v>61</v>
      </c>
      <c r="C15" s="94">
        <v>1581</v>
      </c>
      <c r="D15" s="91">
        <f t="shared" ref="D15:D19" si="0">C15/$C$5*100</f>
        <v>31.122047244094485</v>
      </c>
      <c r="E15" s="70">
        <v>96.457938013915239</v>
      </c>
      <c r="F15" s="81"/>
      <c r="G15" s="81"/>
      <c r="H15" s="81"/>
      <c r="I15" s="81"/>
      <c r="J15" s="81"/>
      <c r="K15" s="78"/>
      <c r="L15" s="78"/>
      <c r="M15" s="78"/>
      <c r="N15" s="78"/>
      <c r="O15" s="78"/>
      <c r="P15" s="78"/>
      <c r="Q15" s="78"/>
      <c r="R15" s="78"/>
      <c r="S15" s="78"/>
      <c r="T15" s="32"/>
    </row>
    <row r="16" spans="2:20" ht="15.75" thickBot="1">
      <c r="B16" s="75" t="s">
        <v>31</v>
      </c>
      <c r="C16" s="94">
        <v>2618</v>
      </c>
      <c r="D16" s="91">
        <f t="shared" si="0"/>
        <v>51.535433070866141</v>
      </c>
      <c r="E16" s="70">
        <v>95.263559969442326</v>
      </c>
      <c r="F16" s="81"/>
      <c r="G16" s="81"/>
      <c r="H16" s="81"/>
      <c r="I16" s="81"/>
      <c r="J16" s="81"/>
      <c r="K16" s="78"/>
      <c r="L16" s="78"/>
      <c r="M16" s="78"/>
      <c r="N16" s="78"/>
      <c r="O16" s="78"/>
      <c r="P16" s="78"/>
      <c r="Q16" s="78"/>
      <c r="R16" s="78"/>
      <c r="S16" s="78"/>
      <c r="T16" s="32"/>
    </row>
    <row r="17" spans="2:20" ht="15.75" thickBot="1">
      <c r="B17" s="75" t="s">
        <v>32</v>
      </c>
      <c r="C17" s="94">
        <v>730</v>
      </c>
      <c r="D17" s="91">
        <f>C17/$C$5*100</f>
        <v>14.37007874015748</v>
      </c>
      <c r="E17" s="70">
        <v>90.958904109589042</v>
      </c>
      <c r="F17" s="81"/>
      <c r="G17" s="81"/>
      <c r="H17" s="78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32"/>
    </row>
    <row r="18" spans="2:20" ht="15.75" thickBot="1">
      <c r="B18" s="75" t="s">
        <v>33</v>
      </c>
      <c r="C18" s="94">
        <v>125</v>
      </c>
      <c r="D18" s="91">
        <f t="shared" si="0"/>
        <v>2.4606299212598426</v>
      </c>
      <c r="E18" s="70">
        <v>95.199999999999989</v>
      </c>
      <c r="F18" s="81"/>
      <c r="G18" s="81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32"/>
    </row>
    <row r="19" spans="2:20" ht="15.75" thickBot="1">
      <c r="B19" s="75" t="s">
        <v>34</v>
      </c>
      <c r="C19" s="94">
        <v>13</v>
      </c>
      <c r="D19" s="91">
        <f t="shared" si="0"/>
        <v>0.25590551181102361</v>
      </c>
      <c r="E19" s="70">
        <v>92.307692307692307</v>
      </c>
      <c r="F19" s="81"/>
      <c r="G19" s="81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32"/>
    </row>
    <row r="20" spans="2:20" ht="15.75" thickBot="1">
      <c r="B20" s="65" t="s">
        <v>35</v>
      </c>
      <c r="C20" s="93"/>
      <c r="D20" s="80"/>
      <c r="E20" s="67"/>
      <c r="F20" s="81"/>
      <c r="G20" s="81"/>
      <c r="H20" s="78"/>
      <c r="I20" s="78"/>
      <c r="J20" s="78"/>
      <c r="K20" s="78"/>
      <c r="L20" s="78"/>
      <c r="M20" s="78"/>
      <c r="N20" s="78"/>
      <c r="O20" s="78"/>
      <c r="P20" s="78"/>
      <c r="Q20" s="78"/>
      <c r="R20" s="78"/>
      <c r="S20" s="78"/>
      <c r="T20" s="32"/>
    </row>
    <row r="21" spans="2:20" ht="15.75" thickBot="1">
      <c r="B21" s="82" t="s">
        <v>65</v>
      </c>
      <c r="C21" s="94">
        <v>4042</v>
      </c>
      <c r="D21" s="76">
        <v>79.459999999999994</v>
      </c>
      <c r="E21" s="70">
        <v>94.680851063829792</v>
      </c>
      <c r="F21" s="81"/>
      <c r="G21" s="81"/>
      <c r="H21" s="78"/>
      <c r="I21" s="55"/>
      <c r="J21" s="55"/>
      <c r="K21" s="55"/>
      <c r="L21" s="55"/>
      <c r="M21" s="78"/>
      <c r="N21" s="78"/>
      <c r="O21" s="78"/>
      <c r="P21" s="78"/>
      <c r="Q21" s="78"/>
      <c r="R21" s="78"/>
      <c r="S21" s="78"/>
      <c r="T21" s="32"/>
    </row>
    <row r="22" spans="2:20" ht="15.75" thickBot="1">
      <c r="B22" s="82" t="s">
        <v>66</v>
      </c>
      <c r="C22" s="94">
        <v>1038</v>
      </c>
      <c r="D22" s="76">
        <v>20.54</v>
      </c>
      <c r="E22" s="70">
        <v>96.339113680154142</v>
      </c>
      <c r="F22" s="81"/>
      <c r="G22" s="81"/>
      <c r="H22" s="78"/>
      <c r="I22" s="55"/>
      <c r="J22" s="55"/>
      <c r="K22" s="55"/>
      <c r="L22" s="55"/>
      <c r="M22" s="78"/>
      <c r="N22" s="78"/>
      <c r="O22" s="78"/>
      <c r="P22" s="78"/>
      <c r="Q22" s="78"/>
      <c r="R22" s="78"/>
      <c r="S22" s="78"/>
      <c r="T22" s="32"/>
    </row>
    <row r="23" spans="2:20" ht="15.75" thickBot="1">
      <c r="B23" s="82" t="s">
        <v>67</v>
      </c>
      <c r="C23" s="94">
        <v>60</v>
      </c>
      <c r="D23" s="76">
        <v>1.19</v>
      </c>
      <c r="E23" s="70">
        <v>90</v>
      </c>
      <c r="F23" s="81"/>
      <c r="G23" s="81"/>
      <c r="H23" s="78"/>
      <c r="I23" s="55"/>
      <c r="J23" s="55"/>
      <c r="K23" s="55"/>
      <c r="L23" s="55"/>
      <c r="M23" s="78"/>
      <c r="N23" s="78"/>
      <c r="O23" s="78"/>
      <c r="P23" s="78"/>
      <c r="Q23" s="78"/>
      <c r="R23" s="78"/>
      <c r="S23" s="78"/>
      <c r="T23" s="32"/>
    </row>
    <row r="24" spans="2:20" ht="15.75" thickBot="1">
      <c r="B24" s="82" t="s">
        <v>68</v>
      </c>
      <c r="C24" s="94">
        <v>41</v>
      </c>
      <c r="D24" s="76">
        <v>0.81</v>
      </c>
      <c r="E24" s="70">
        <v>90.243902439024396</v>
      </c>
      <c r="F24" s="81"/>
      <c r="G24" s="81"/>
      <c r="H24" s="78"/>
      <c r="I24" s="55"/>
      <c r="J24" s="55"/>
      <c r="K24" s="55"/>
      <c r="L24" s="55"/>
      <c r="M24" s="78"/>
      <c r="N24" s="78"/>
      <c r="O24" s="78"/>
      <c r="P24" s="78"/>
      <c r="Q24" s="78"/>
      <c r="R24" s="78"/>
      <c r="S24" s="78"/>
      <c r="T24" s="32"/>
    </row>
    <row r="25" spans="2:20" ht="15.75" thickBot="1">
      <c r="B25" s="82" t="s">
        <v>69</v>
      </c>
      <c r="C25" s="94">
        <v>655</v>
      </c>
      <c r="D25" s="76">
        <v>12.95</v>
      </c>
      <c r="E25" s="70">
        <v>97.251908396946561</v>
      </c>
      <c r="F25" s="81"/>
      <c r="G25" s="81"/>
      <c r="H25" s="78"/>
      <c r="I25" s="55"/>
      <c r="J25" s="55"/>
      <c r="K25" s="55"/>
      <c r="L25" s="55"/>
      <c r="M25" s="78"/>
      <c r="N25" s="78"/>
      <c r="O25" s="78"/>
      <c r="P25" s="78"/>
      <c r="Q25" s="78"/>
      <c r="R25" s="78"/>
      <c r="S25" s="78"/>
      <c r="T25" s="32"/>
    </row>
    <row r="26" spans="2:20" ht="15.75" thickBot="1">
      <c r="B26" s="82" t="s">
        <v>70</v>
      </c>
      <c r="C26" s="94">
        <v>45</v>
      </c>
      <c r="D26" s="76">
        <v>0.89</v>
      </c>
      <c r="E26" s="70">
        <v>95.555555555555557</v>
      </c>
      <c r="F26" s="81"/>
      <c r="G26" s="81"/>
      <c r="H26" s="78"/>
      <c r="I26" s="55"/>
      <c r="J26" s="55"/>
      <c r="K26" s="55"/>
      <c r="L26" s="55"/>
      <c r="M26" s="78"/>
      <c r="N26" s="78"/>
      <c r="O26" s="78"/>
      <c r="P26" s="78"/>
      <c r="Q26" s="78"/>
      <c r="R26" s="78"/>
      <c r="S26" s="78"/>
      <c r="T26" s="32"/>
    </row>
    <row r="27" spans="2:20" ht="30.75" thickBot="1">
      <c r="B27" s="82" t="s">
        <v>64</v>
      </c>
      <c r="C27" s="94">
        <v>237</v>
      </c>
      <c r="D27" s="76">
        <v>4.7</v>
      </c>
      <c r="E27" s="70">
        <v>96.624472573839654</v>
      </c>
      <c r="F27" s="81"/>
      <c r="G27" s="81"/>
      <c r="H27" s="78"/>
      <c r="I27" s="55"/>
      <c r="J27" s="55"/>
      <c r="K27" s="55"/>
      <c r="L27" s="55"/>
      <c r="M27" s="78"/>
      <c r="N27" s="78"/>
      <c r="O27" s="78"/>
      <c r="P27" s="78"/>
      <c r="Q27" s="78"/>
      <c r="R27" s="78"/>
      <c r="S27" s="78"/>
      <c r="T27" s="32"/>
    </row>
    <row r="28" spans="2:20">
      <c r="F28" s="32"/>
      <c r="G28" s="32"/>
      <c r="H28" s="78"/>
      <c r="I28" s="55"/>
      <c r="J28" s="55"/>
      <c r="K28" s="55"/>
      <c r="L28" s="55"/>
      <c r="M28" s="48"/>
      <c r="N28" s="48"/>
      <c r="O28" s="48"/>
      <c r="P28" s="48"/>
      <c r="Q28" s="48"/>
      <c r="R28" s="48"/>
      <c r="S28" s="48"/>
      <c r="T28" s="32"/>
    </row>
    <row r="29" spans="2:20">
      <c r="B29" s="43" t="s">
        <v>71</v>
      </c>
      <c r="F29" s="32"/>
      <c r="G29" s="32"/>
      <c r="H29" s="32"/>
      <c r="I29" s="32"/>
      <c r="J29" s="47"/>
      <c r="K29" s="48"/>
      <c r="L29" s="48"/>
      <c r="M29" s="48"/>
      <c r="N29" s="48"/>
      <c r="O29" s="48"/>
      <c r="P29" s="48"/>
      <c r="Q29" s="48"/>
      <c r="R29" s="48"/>
      <c r="S29" s="48"/>
      <c r="T29" s="32"/>
    </row>
    <row r="30" spans="2:20">
      <c r="B30" s="43" t="s">
        <v>73</v>
      </c>
      <c r="F30" s="32"/>
      <c r="G30" s="32"/>
      <c r="H30" s="32"/>
      <c r="I30" s="32"/>
      <c r="J30" s="47"/>
      <c r="K30" s="48"/>
      <c r="L30" s="48"/>
      <c r="M30" s="48"/>
      <c r="N30" s="48"/>
      <c r="O30" s="48"/>
      <c r="P30" s="48"/>
      <c r="Q30" s="48"/>
      <c r="R30" s="48"/>
      <c r="S30" s="48"/>
      <c r="T30" s="32"/>
    </row>
    <row r="31" spans="2:20">
      <c r="B31" s="43" t="s">
        <v>63</v>
      </c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</row>
    <row r="32" spans="2:20">
      <c r="B32" s="44" t="s">
        <v>72</v>
      </c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</row>
    <row r="33" spans="6:20"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</row>
    <row r="34" spans="6:20" ht="15" customHeight="1">
      <c r="F34" s="32"/>
      <c r="G34" s="95"/>
      <c r="H34" s="95"/>
      <c r="I34" s="95"/>
      <c r="J34" s="95"/>
      <c r="K34" s="95"/>
      <c r="L34" s="95"/>
      <c r="M34" s="95"/>
      <c r="N34" s="95"/>
      <c r="O34" s="32"/>
      <c r="P34" s="32"/>
      <c r="Q34" s="32"/>
      <c r="R34" s="32"/>
      <c r="S34" s="32"/>
      <c r="T34" s="32"/>
    </row>
    <row r="35" spans="6:20" ht="15" customHeight="1">
      <c r="F35" s="32"/>
      <c r="G35" s="95"/>
      <c r="H35" s="95"/>
      <c r="I35" s="95"/>
      <c r="J35" s="95"/>
      <c r="K35" s="95"/>
      <c r="L35" s="95"/>
      <c r="M35" s="95"/>
      <c r="N35" s="95"/>
      <c r="O35" s="32"/>
      <c r="P35" s="32"/>
      <c r="Q35" s="32"/>
      <c r="R35" s="32"/>
      <c r="S35" s="32"/>
      <c r="T35" s="32"/>
    </row>
    <row r="36" spans="6:20">
      <c r="F36" s="32"/>
      <c r="G36" s="95"/>
      <c r="H36" s="47"/>
      <c r="I36" s="47"/>
      <c r="J36" s="47"/>
      <c r="K36" s="47"/>
      <c r="L36" s="47"/>
      <c r="M36" s="47"/>
      <c r="N36" s="47"/>
      <c r="O36" s="32"/>
      <c r="P36" s="32"/>
      <c r="Q36" s="32"/>
      <c r="R36" s="32"/>
      <c r="S36" s="32"/>
      <c r="T36" s="32"/>
    </row>
    <row r="37" spans="6:20">
      <c r="F37" s="32"/>
      <c r="G37" s="47"/>
      <c r="H37" s="48"/>
      <c r="I37" s="48"/>
      <c r="J37" s="48"/>
      <c r="K37" s="48"/>
      <c r="L37" s="48"/>
      <c r="M37" s="48"/>
      <c r="N37" s="48"/>
      <c r="O37" s="32"/>
      <c r="P37" s="32"/>
      <c r="Q37" s="32"/>
      <c r="R37" s="32"/>
      <c r="S37" s="32"/>
      <c r="T37" s="32"/>
    </row>
    <row r="38" spans="6:20">
      <c r="F38" s="32"/>
      <c r="G38" s="47"/>
      <c r="H38" s="48"/>
      <c r="I38" s="48"/>
      <c r="J38" s="48"/>
      <c r="K38" s="48"/>
      <c r="L38" s="48"/>
      <c r="M38" s="48"/>
      <c r="N38" s="48"/>
      <c r="O38" s="32"/>
      <c r="P38" s="32"/>
      <c r="Q38" s="32"/>
      <c r="R38" s="32"/>
      <c r="S38" s="32"/>
      <c r="T38" s="32"/>
    </row>
    <row r="39" spans="6:20">
      <c r="F39" s="32"/>
      <c r="G39" s="47"/>
      <c r="H39" s="48"/>
      <c r="I39" s="48"/>
      <c r="J39" s="48"/>
      <c r="K39" s="48"/>
      <c r="L39" s="48"/>
      <c r="M39" s="48"/>
      <c r="N39" s="48"/>
      <c r="O39" s="32"/>
      <c r="P39" s="32"/>
      <c r="Q39" s="32"/>
      <c r="R39" s="32"/>
      <c r="S39" s="32"/>
      <c r="T39" s="32"/>
    </row>
    <row r="40" spans="6:20"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</row>
    <row r="41" spans="6:20"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</row>
    <row r="42" spans="6:20"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</row>
    <row r="43" spans="6:20"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</row>
    <row r="44" spans="6:20"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</row>
    <row r="45" spans="6:20"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</row>
    <row r="46" spans="6:20"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</row>
    <row r="47" spans="6:20"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</row>
    <row r="48" spans="6:20"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</row>
    <row r="49" spans="2:20"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</row>
    <row r="50" spans="2:20"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</row>
    <row r="51" spans="2:20"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</row>
    <row r="52" spans="2:20"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</row>
    <row r="53" spans="2:20">
      <c r="C53" s="83"/>
      <c r="D53" s="7"/>
      <c r="E53" s="7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</row>
    <row r="54" spans="2:20">
      <c r="C54" s="7"/>
      <c r="D54" s="7"/>
      <c r="E54" s="7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</row>
    <row r="55" spans="2:20">
      <c r="B55" s="7"/>
      <c r="C55" s="7"/>
      <c r="D55" s="7"/>
      <c r="E55" s="7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</row>
    <row r="56" spans="2:20">
      <c r="B56" s="7"/>
      <c r="D56" s="7"/>
      <c r="E56" s="7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</row>
    <row r="59" spans="2:20">
      <c r="D59" s="7"/>
    </row>
    <row r="60" spans="2:20">
      <c r="D60" s="7"/>
    </row>
    <row r="61" spans="2:20">
      <c r="D61" s="7"/>
    </row>
    <row r="62" spans="2:20">
      <c r="D62" s="7"/>
      <c r="E62" s="7"/>
    </row>
    <row r="63" spans="2:20">
      <c r="D63" s="7"/>
      <c r="E63" s="7"/>
    </row>
    <row r="64" spans="2:20">
      <c r="D64" s="7"/>
      <c r="E64" s="7"/>
    </row>
    <row r="65" spans="4:5">
      <c r="D65" s="7"/>
      <c r="E65" s="7"/>
    </row>
    <row r="66" spans="4:5">
      <c r="D66" s="7"/>
      <c r="E66" s="7"/>
    </row>
    <row r="67" spans="4:5">
      <c r="D67" s="7"/>
      <c r="E67" s="7"/>
    </row>
    <row r="68" spans="4:5">
      <c r="D68" s="7"/>
      <c r="E68" s="7"/>
    </row>
    <row r="69" spans="4:5">
      <c r="D69" s="7"/>
      <c r="E69" s="7"/>
    </row>
    <row r="70" spans="4:5">
      <c r="D70" s="7"/>
      <c r="E70" s="7"/>
    </row>
    <row r="71" spans="4:5">
      <c r="D71" s="7"/>
      <c r="E71" s="7"/>
    </row>
    <row r="72" spans="4:5">
      <c r="D72" s="7"/>
      <c r="E72" s="7"/>
    </row>
    <row r="73" spans="4:5">
      <c r="D73" s="7"/>
      <c r="E73" s="7"/>
    </row>
    <row r="74" spans="4:5">
      <c r="D74" s="7"/>
      <c r="E74" s="7"/>
    </row>
    <row r="75" spans="4:5">
      <c r="D75" s="7"/>
      <c r="E75" s="7"/>
    </row>
  </sheetData>
  <mergeCells count="3">
    <mergeCell ref="G34:N34"/>
    <mergeCell ref="G35:G36"/>
    <mergeCell ref="H35:N3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Fig 1</vt:lpstr>
      <vt:lpstr>Fig 2</vt:lpstr>
      <vt:lpstr>Fig 3</vt:lpstr>
      <vt:lpstr>Fig 4</vt:lpstr>
      <vt:lpstr>Fig 5</vt:lpstr>
      <vt:lpstr>Fig 6</vt:lpstr>
      <vt:lpstr>Fig 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RAZAFINDRANOVONA Tiaray</dc:creator>
  <cp:lastModifiedBy>TIR Dounia</cp:lastModifiedBy>
  <dcterms:created xsi:type="dcterms:W3CDTF">2020-07-27T08:44:26Z</dcterms:created>
  <dcterms:modified xsi:type="dcterms:W3CDTF">2024-07-18T09:44:36Z</dcterms:modified>
</cp:coreProperties>
</file>