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03-Analyses\1-Bilans\2023\Bilan définitif 2023\30_Fichier de diffusion\"/>
    </mc:Choice>
  </mc:AlternateContent>
  <bookViews>
    <workbookView xWindow="0" yWindow="0" windowWidth="20340" windowHeight="7050" tabRatio="493"/>
  </bookViews>
  <sheets>
    <sheet name="Fig 1" sheetId="39" r:id="rId1"/>
    <sheet name="Fig 2" sheetId="40" r:id="rId2"/>
    <sheet name="Fig 3" sheetId="41" r:id="rId3"/>
    <sheet name="Fig 4" sheetId="43" r:id="rId4"/>
    <sheet name="Fig 5" sheetId="44" r:id="rId5"/>
    <sheet name="Fig 6_" sheetId="46" r:id="rId6"/>
    <sheet name="Fig 7" sheetId="45" r:id="rId7"/>
    <sheet name="Fig 8" sheetId="47" r:id="rId8"/>
    <sheet name="Encadré 1 - Fig" sheetId="48" r:id="rId9"/>
  </sheets>
  <externalReferences>
    <externalReference r:id="rId10"/>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2" i="39" l="1"/>
  <c r="C28" i="39" l="1"/>
  <c r="C29" i="39"/>
  <c r="C30" i="39"/>
  <c r="C31" i="39"/>
  <c r="C33" i="39"/>
  <c r="C34" i="39"/>
  <c r="C27" i="39"/>
  <c r="C21" i="43" l="1"/>
  <c r="D21" i="43" s="1"/>
  <c r="D20" i="43"/>
  <c r="D17" i="43"/>
  <c r="D19" i="43" s="1"/>
  <c r="C17" i="43"/>
  <c r="C19" i="43" s="1"/>
  <c r="D18" i="43"/>
  <c r="C18" i="43"/>
  <c r="C20" i="43" s="1"/>
  <c r="E12" i="44" l="1"/>
  <c r="D12" i="44"/>
  <c r="C12" i="44"/>
  <c r="E11" i="44"/>
  <c r="D11" i="44"/>
  <c r="C11" i="44"/>
  <c r="E10" i="44"/>
  <c r="D10" i="44"/>
  <c r="C10" i="44"/>
  <c r="E9" i="44"/>
  <c r="D9" i="44"/>
  <c r="C9" i="44"/>
  <c r="E8" i="44"/>
  <c r="D8" i="44"/>
  <c r="C8" i="44"/>
  <c r="E7" i="44"/>
  <c r="D7" i="44"/>
  <c r="C7" i="44"/>
  <c r="F9" i="43"/>
  <c r="E9" i="43"/>
  <c r="F8" i="43"/>
  <c r="E8" i="43"/>
  <c r="F7" i="43"/>
  <c r="E7" i="43"/>
  <c r="F6" i="43"/>
  <c r="E6" i="43"/>
  <c r="H26" i="41"/>
  <c r="G26" i="41"/>
  <c r="F26" i="41"/>
  <c r="H25" i="41"/>
  <c r="G25" i="41"/>
  <c r="F25" i="41"/>
  <c r="H24" i="41"/>
  <c r="G24" i="41"/>
  <c r="F24" i="41"/>
  <c r="H23" i="41"/>
  <c r="G23" i="41"/>
  <c r="F23" i="41"/>
</calcChain>
</file>

<file path=xl/sharedStrings.xml><?xml version="1.0" encoding="utf-8"?>
<sst xmlns="http://schemas.openxmlformats.org/spreadsheetml/2006/main" count="171" uniqueCount="115">
  <si>
    <t>Taille d'unité urbaine</t>
  </si>
  <si>
    <t>Type d'infraction</t>
  </si>
  <si>
    <t>France</t>
  </si>
  <si>
    <t>France métropolitaine</t>
  </si>
  <si>
    <t>de 2 000 à 5 000 habitants</t>
  </si>
  <si>
    <t>de 5 000 à 10 000 habitants</t>
  </si>
  <si>
    <t>de 10 000 à 20 000 habitants</t>
  </si>
  <si>
    <t>de 20 000 à 50 000 habitants</t>
  </si>
  <si>
    <t>de 50 000 à 100 000 habitants</t>
  </si>
  <si>
    <t>de 100 000 à 200 000 habitants</t>
  </si>
  <si>
    <t>de 200 000 à 2 000 000 habitants</t>
  </si>
  <si>
    <t>Unité urbaine de Paris</t>
  </si>
  <si>
    <t>Femmes</t>
  </si>
  <si>
    <t>Hommes</t>
  </si>
  <si>
    <t>Total</t>
  </si>
  <si>
    <t>UE27 hors France</t>
  </si>
  <si>
    <t>Europe hors UE27</t>
  </si>
  <si>
    <t>Afrique</t>
  </si>
  <si>
    <t>Asie</t>
  </si>
  <si>
    <t xml:space="preserve">% </t>
  </si>
  <si>
    <t>Part des hommes</t>
  </si>
  <si>
    <t>Ensemble des mis en cause</t>
  </si>
  <si>
    <t xml:space="preserve">Caractéristiques des mis en cause </t>
  </si>
  <si>
    <t xml:space="preserve">Sexe </t>
  </si>
  <si>
    <t xml:space="preserve">Âge </t>
  </si>
  <si>
    <t>18 à 29 ans (14 %*)</t>
  </si>
  <si>
    <t>30 à 44 ans (18 %*)</t>
  </si>
  <si>
    <t>45 à 59 ans (19 %*)</t>
  </si>
  <si>
    <t>60 ans ou plus (27 %*)</t>
  </si>
  <si>
    <t>Nationalité</t>
  </si>
  <si>
    <t>Femmes (52 %*)</t>
  </si>
  <si>
    <t>Hommes (48 %*)</t>
  </si>
  <si>
    <t>Ensemble</t>
  </si>
  <si>
    <r>
      <t>Champ </t>
    </r>
    <r>
      <rPr>
        <sz val="7.5"/>
        <color rgb="FF231F20"/>
        <rFont val="Palatino Linotype"/>
        <family val="1"/>
      </rPr>
      <t>: France.</t>
    </r>
  </si>
  <si>
    <t>Année</t>
  </si>
  <si>
    <t>Homicides</t>
  </si>
  <si>
    <t>Figure 2 – Nombre de victimes d’homicide et tentatives d'homicide en 2023 selon le contexte de commission</t>
  </si>
  <si>
    <t>% - 2021 homicides</t>
  </si>
  <si>
    <t>% - 2022 homicides</t>
  </si>
  <si>
    <t>% - 2023 homicides</t>
  </si>
  <si>
    <t>Autres homicides intentionnels  (index 3 et 51)</t>
  </si>
  <si>
    <t>Homicides non intentionnels (index 6)</t>
  </si>
  <si>
    <t>Figure 3 - Nombre de victimes d’homicide enregistrées en 2023 selon contexte intrafamilial</t>
  </si>
  <si>
    <t>% - 2021 homicide</t>
  </si>
  <si>
    <t>% - 2022 homicide</t>
  </si>
  <si>
    <t>% - 2023 homicide</t>
  </si>
  <si>
    <t>Hors cadre familial</t>
  </si>
  <si>
    <t>Conjuguaux</t>
  </si>
  <si>
    <t>Au sein de la famille, hors conjugaux</t>
  </si>
  <si>
    <t>% - 2023</t>
  </si>
  <si>
    <t>Ensemble des homicides</t>
  </si>
  <si>
    <t xml:space="preserve">Femmes </t>
  </si>
  <si>
    <t xml:space="preserve">Hommes </t>
  </si>
  <si>
    <t>0-14 ans</t>
  </si>
  <si>
    <t>15-29 ans</t>
  </si>
  <si>
    <t>30-44 ans</t>
  </si>
  <si>
    <t>45-59 ans</t>
  </si>
  <si>
    <t>60 ans ou plus</t>
  </si>
  <si>
    <t>Homicides intrafamiliales</t>
  </si>
  <si>
    <t>Homicides hors cadre familial</t>
  </si>
  <si>
    <t>Amérique</t>
  </si>
  <si>
    <t>Indéterminée</t>
  </si>
  <si>
    <t>Effectifs</t>
  </si>
  <si>
    <t>Contexte de commission</t>
  </si>
  <si>
    <t xml:space="preserve">Contexte intrafamilial </t>
  </si>
  <si>
    <t>Au sein de la famille, hors conjugal</t>
  </si>
  <si>
    <t>Moins de 13 ans (15 %*)</t>
  </si>
  <si>
    <t>13 à 17 ans (6 %*)</t>
  </si>
  <si>
    <t>Coups et blessures volontaires suivis de mort (index 6)</t>
  </si>
  <si>
    <t xml:space="preserve">Intrafamilial </t>
  </si>
  <si>
    <r>
      <t>Sources </t>
    </r>
    <r>
      <rPr>
        <i/>
        <sz val="7.5"/>
        <color rgb="FF231F20"/>
        <rFont val="Palatino Linotype"/>
        <family val="1"/>
      </rPr>
      <t>: État 4001, bases historiques des crimes et délits enregistrés par la police et la gendarmerie entre 1996 et 2015, traitement SSMSI ; SSMSI, base statistique des victimes enregistrées par la police et la gendarmerie entre 2016 et 2023.</t>
    </r>
  </si>
  <si>
    <t>Homicides, hors attentats</t>
  </si>
  <si>
    <t>Figure 1 - Nombre d’homicides (y compris coups et blessures volontaires suivis de mort) entre 2016 et 2023</t>
  </si>
  <si>
    <r>
      <t xml:space="preserve">Lecture : </t>
    </r>
    <r>
      <rPr>
        <sz val="7"/>
        <color rgb="FF000000"/>
        <rFont val="Marianne-Light"/>
      </rPr>
      <t>En 2023, 996 personnes ont été victimes d’un homicide en France.</t>
    </r>
  </si>
  <si>
    <r>
      <t xml:space="preserve">Champ : </t>
    </r>
    <r>
      <rPr>
        <sz val="7"/>
        <color rgb="FF000000"/>
        <rFont val="Marianne-Light"/>
      </rPr>
      <t>France.</t>
    </r>
  </si>
  <si>
    <r>
      <t xml:space="preserve">Source : </t>
    </r>
    <r>
      <rPr>
        <i/>
        <sz val="7"/>
        <color rgb="FF000000"/>
        <rFont val="Marianne-LightItalic"/>
      </rPr>
      <t>SSMSI, bases statistiques des victimes enregistrées par la police et la gendarmerie entre 2016 et 2023.</t>
    </r>
  </si>
  <si>
    <t>Règlements de comptes entre malfaiteurs et homicides à l'occasion d'un vol (index 1 et 2)</t>
  </si>
  <si>
    <r>
      <t xml:space="preserve">Source : </t>
    </r>
    <r>
      <rPr>
        <i/>
        <sz val="7"/>
        <color rgb="FF000000"/>
        <rFont val="Marianne-LightItalic"/>
      </rPr>
      <t>SSMSI, bases statistiques des victimes enregistrées par la police et la gendarmerie entre 2021 et 2023.</t>
    </r>
  </si>
  <si>
    <r>
      <t xml:space="preserve">Lecture : </t>
    </r>
    <r>
      <rPr>
        <sz val="7"/>
        <color rgb="FF000000"/>
        <rFont val="Marianne-Light"/>
      </rPr>
      <t>En 2023, 16 % des homicides enregistrés sont des règlements de comptes entre malfaiteurs ou des homicides à l’occasion d’un vol, soit 158 homicides en 2023.</t>
    </r>
  </si>
  <si>
    <r>
      <t xml:space="preserve">Note : </t>
    </r>
    <r>
      <rPr>
        <sz val="7"/>
        <color rgb="FF000000"/>
        <rFont val="Marianne-Light"/>
      </rPr>
      <t xml:space="preserve">Pour la définition de contexte intrafamilial voir la partie </t>
    </r>
    <r>
      <rPr>
        <i/>
        <sz val="7"/>
        <color rgb="FF000000"/>
        <rFont val="Marianne-LightItalic"/>
      </rPr>
      <t>définitions</t>
    </r>
    <r>
      <rPr>
        <sz val="7"/>
        <color rgb="FF000000"/>
        <rFont val="Marianne-Light"/>
      </rPr>
      <t>.</t>
    </r>
  </si>
  <si>
    <r>
      <t xml:space="preserve">Lecture : </t>
    </r>
    <r>
      <rPr>
        <sz val="7"/>
        <color rgb="FF000000"/>
        <rFont val="Marianne-Light"/>
      </rPr>
      <t>En 2023, 76 % des homicides enregistrés sont des homicides hors cadre familial et 12 % sont des homicides conjugaux.</t>
    </r>
  </si>
  <si>
    <t>Figure 4 – Nombre de victimes d’homicide en 2023, selon le sexe et le contexte familial</t>
  </si>
  <si>
    <t>Homicides conjugaux</t>
  </si>
  <si>
    <t>Autres homicides au sein de la famille</t>
  </si>
  <si>
    <t>Hors cadre familial (% femmes / hommes)</t>
  </si>
  <si>
    <t>Intrafamilial (%femmes / hommes)</t>
  </si>
  <si>
    <t>Conjugaux (% femmes / hommes)</t>
  </si>
  <si>
    <r>
      <t xml:space="preserve">Lecture : </t>
    </r>
    <r>
      <rPr>
        <sz val="7"/>
        <color rgb="FF000000"/>
        <rFont val="Marianne-Light"/>
      </rPr>
      <t>En 2023, 48 % de femmes ont été victimes d’homicide en dehors du cadre familial et 32 % sont victimes d’un homicide conjugal.</t>
    </r>
  </si>
  <si>
    <r>
      <t xml:space="preserve">Source : </t>
    </r>
    <r>
      <rPr>
        <i/>
        <sz val="7"/>
        <color rgb="FF000000"/>
        <rFont val="Marianne-LightItalic"/>
      </rPr>
      <t>SSMSI, base statistique des victimes enregistrées par la police et la gendarmerie en 2023.</t>
    </r>
  </si>
  <si>
    <t>Figure 5 – Nombre de victimes d’homicide pour 100 000 habitants de même sexe et âge en 2023</t>
  </si>
  <si>
    <r>
      <t xml:space="preserve">Lecture : </t>
    </r>
    <r>
      <rPr>
        <sz val="7"/>
        <color rgb="FF000000"/>
        <rFont val="Marianne-Light"/>
      </rPr>
      <t>Sur 100 000 hommes âgés de 15 à 29 ans, 4 hommes ont été victimes d’homicide en 2023.</t>
    </r>
  </si>
  <si>
    <r>
      <t xml:space="preserve">Source : </t>
    </r>
    <r>
      <rPr>
        <i/>
        <sz val="7"/>
        <color rgb="FF000000"/>
        <rFont val="Marianne-LightItalic"/>
      </rPr>
      <t>SSMSI, bases statistiques des victimes de crimes et délits enregistrés par la police et la gendarmerie en 2023.</t>
    </r>
  </si>
  <si>
    <t>Hors unité urbaine</t>
  </si>
  <si>
    <t xml:space="preserve">Figure 6 - Nationalité des victimes d’homicide en 2023 </t>
  </si>
  <si>
    <r>
      <t xml:space="preserve">Note : </t>
    </r>
    <r>
      <rPr>
        <sz val="7"/>
        <color rgb="FF000000"/>
        <rFont val="Marianne-Light"/>
      </rPr>
      <t>3 % des victimes d’homicide sont de nationalité inconnue ou celle-ci est non indiquée dans le logiciel de rédaction des procédures pénales.</t>
    </r>
  </si>
  <si>
    <r>
      <t xml:space="preserve">Lecture : </t>
    </r>
    <r>
      <rPr>
        <sz val="7"/>
        <color rgb="FF000000"/>
        <rFont val="Marianne-Light"/>
      </rPr>
      <t>78 % des personnes victimes d’homicide en 2023 sont de nationalité française.</t>
    </r>
  </si>
  <si>
    <t>Figure 7 - Nombre d’homicides enregistrés pour 100 000 habitants en 2023, par taille d’unité urbaine</t>
  </si>
  <si>
    <r>
      <t xml:space="preserve">Lecture : </t>
    </r>
    <r>
      <rPr>
        <sz val="7"/>
        <color rgb="FF000000"/>
        <rFont val="Marianne-Light"/>
      </rPr>
      <t>Dans les unités urbaines de France recensant entre 100 000 et 200 000 habitants, 3,2 victimes d’homicide pour 100 000 habitants ont été enregistrées en 2023 (barre bleue), alors que sur l’ensemble des unités urbaines de même taille en France métropolitaine, ce taux est de 2,0 (point jaune).</t>
    </r>
  </si>
  <si>
    <t>Figure 8 - Nombre et caractéristiques de personnes mises en cause pour homicide en 2023</t>
  </si>
  <si>
    <t>Français (92 %*)</t>
  </si>
  <si>
    <t xml:space="preserve">Etrangers (8 %*) : </t>
  </si>
  <si>
    <t>UE27 hors France (2 %*)</t>
  </si>
  <si>
    <t>Europe hors UE27 (1 %*)</t>
  </si>
  <si>
    <t>Afrique (3,5 %*)</t>
  </si>
  <si>
    <t xml:space="preserve">Asie (1 %*) </t>
  </si>
  <si>
    <t>Amérique, Océanie et indéterminée (0,5 %*)</t>
  </si>
  <si>
    <r>
      <t xml:space="preserve">Note : </t>
    </r>
    <r>
      <rPr>
        <sz val="7"/>
        <color rgb="FF000000"/>
        <rFont val="Marianne-Light"/>
      </rPr>
      <t>* Les pourcentages entre parenthèses donnent la répartition de l’ensemble de la population en France selon ces caractéristiques identifiées à partir des estimations de la population de l’Insee.</t>
    </r>
  </si>
  <si>
    <r>
      <t xml:space="preserve">Lecture : </t>
    </r>
    <r>
      <rPr>
        <sz val="7"/>
        <color rgb="FF000000"/>
        <rFont val="Marianne-Light"/>
      </rPr>
      <t>En 2023, 1 400 personnes ont été mises en cause pour des homicides. 87 % sont des hommes. 17 % des homicides sont des crapuleux soit 228 homicides. 44 % ont entre 18 et 29 ans alors que 14 % de la population de France a entre 18 et 29 ans (données entre parenthèses dans le tableau).</t>
    </r>
  </si>
  <si>
    <r>
      <t xml:space="preserve">Sources : </t>
    </r>
    <r>
      <rPr>
        <i/>
        <sz val="7"/>
        <color rgb="FF000000"/>
        <rFont val="Marianne-LightItalic"/>
      </rPr>
      <t>SSMSI, base des mis en cause pour crimes ou délits enregistrés par la police et la gendarmerie en 2023 ; Insee, estimations de population 2023.</t>
    </r>
  </si>
  <si>
    <t>Figure – Trajectoire tendancielle du nombre de victimes d’homicide sur la période 1996-2015 et série exhaustive du nombre de victimes d’homicide depuis 2016, estimations SSMSI</t>
  </si>
  <si>
    <r>
      <t>Lecture </t>
    </r>
    <r>
      <rPr>
        <sz val="7.5"/>
        <color theme="1"/>
        <rFont val="Palatino Linotype"/>
        <family val="1"/>
      </rPr>
      <t>:</t>
    </r>
    <r>
      <rPr>
        <sz val="11"/>
        <color theme="1"/>
        <rFont val="Palatino Linotype"/>
        <family val="1"/>
      </rPr>
      <t xml:space="preserve"> </t>
    </r>
    <r>
      <rPr>
        <sz val="7.5"/>
        <color theme="1"/>
        <rFont val="Palatino Linotype"/>
        <family val="1"/>
      </rPr>
      <t>Avant 2015, les victimes d’attentats n’étaient pas systématiquement recensées par la police et la gendarmerie nationales. Entre 2002 et 2014, en tendance, le nombre de victimes d’homicide estimées diminue sur la période</t>
    </r>
  </si>
  <si>
    <t>Sources : SSMSI, base statistique communale de la délinquance enregistrée par la police et la gendarmerie en 2023 ; Insee, recensement de la population 2021 (pour Mayotte le recensement de la population 2017).</t>
  </si>
  <si>
    <t>Conjugual</t>
  </si>
  <si>
    <t>Attentats</t>
  </si>
  <si>
    <t>Ensemble  des homicides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</si>
</sst>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0.0"/>
    <numFmt numFmtId="165" formatCode="0.0%"/>
    <numFmt numFmtId="166" formatCode="0__%"/>
  </numFmts>
  <fonts count="46" x14ac:knownFonts="1">
    <font>
      <sz val="11"/>
      <color theme="1"/>
      <name val="Calibri"/>
      <family val="2"/>
      <scheme val="minor"/>
    </font>
    <font>
      <b/>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rgb="FF000000"/>
      <name val="Calibri"/>
      <family val="2"/>
      <scheme val="minor"/>
    </font>
    <font>
      <b/>
      <sz val="9.5"/>
      <color rgb="FF231F20"/>
      <name val="Palatino Linotype"/>
      <family val="1"/>
    </font>
    <font>
      <b/>
      <sz val="11"/>
      <name val="Calibri"/>
      <family val="2"/>
      <scheme val="minor"/>
    </font>
    <font>
      <b/>
      <sz val="7.5"/>
      <color rgb="FF231F20"/>
      <name val="Palatino Linotype"/>
      <family val="1"/>
    </font>
    <font>
      <sz val="7.5"/>
      <color rgb="FF231F20"/>
      <name val="Palatino Linotype"/>
      <family val="1"/>
    </font>
    <font>
      <b/>
      <sz val="11"/>
      <color rgb="FF000000"/>
      <name val="Marianne Light"/>
      <family val="3"/>
    </font>
    <font>
      <sz val="11"/>
      <color rgb="FF000000"/>
      <name val="Marianne Light"/>
      <family val="3"/>
    </font>
    <font>
      <sz val="7.5"/>
      <color theme="1"/>
      <name val="Palatino Linotype"/>
      <family val="1"/>
    </font>
    <font>
      <sz val="11"/>
      <color theme="1"/>
      <name val="Palatino Linotype"/>
      <family val="1"/>
    </font>
    <font>
      <sz val="8.5"/>
      <color theme="1"/>
      <name val="Palatino Linotype"/>
      <family val="1"/>
    </font>
    <font>
      <b/>
      <i/>
      <sz val="7.5"/>
      <color rgb="FF231F20"/>
      <name val="Palatino Linotype"/>
      <family val="1"/>
    </font>
    <font>
      <i/>
      <sz val="7.5"/>
      <color rgb="FF231F20"/>
      <name val="Palatino Linotype"/>
      <family val="1"/>
    </font>
    <font>
      <sz val="10"/>
      <color rgb="FF000000"/>
      <name val="Marianne"/>
      <family val="3"/>
    </font>
    <font>
      <sz val="10"/>
      <name val="Marianne"/>
      <family val="3"/>
    </font>
    <font>
      <i/>
      <sz val="9"/>
      <color theme="1"/>
      <name val="Calibri"/>
      <family val="2"/>
      <scheme val="minor"/>
    </font>
    <font>
      <sz val="9"/>
      <color theme="1"/>
      <name val="Calibri"/>
      <family val="2"/>
      <scheme val="minor"/>
    </font>
    <font>
      <sz val="11"/>
      <name val="Calibri"/>
      <family val="2"/>
      <scheme val="minor"/>
    </font>
    <font>
      <sz val="10"/>
      <color theme="1"/>
      <name val="Calibri"/>
      <family val="2"/>
      <scheme val="minor"/>
    </font>
    <font>
      <b/>
      <i/>
      <sz val="10"/>
      <color theme="1"/>
      <name val="Calibri"/>
      <family val="2"/>
      <scheme val="minor"/>
    </font>
    <font>
      <sz val="10"/>
      <name val="Arial"/>
      <family val="2"/>
    </font>
    <font>
      <b/>
      <sz val="11"/>
      <color theme="0"/>
      <name val="Marianne Light"/>
      <family val="3"/>
    </font>
    <font>
      <b/>
      <sz val="11"/>
      <color rgb="FF000000"/>
      <name val="Calibri"/>
      <family val="2"/>
      <scheme val="minor"/>
    </font>
    <font>
      <b/>
      <sz val="9"/>
      <color rgb="FF231F20"/>
      <name val="Palatino Linotype"/>
      <family val="1"/>
    </font>
    <font>
      <sz val="7"/>
      <color rgb="FF000000"/>
      <name val="Marianne-Medium"/>
    </font>
    <font>
      <sz val="7"/>
      <color rgb="FF000000"/>
      <name val="Marianne-Light"/>
    </font>
    <font>
      <i/>
      <sz val="7"/>
      <color rgb="FF000000"/>
      <name val="Marianne-MediumItalic"/>
    </font>
    <font>
      <i/>
      <sz val="7"/>
      <color rgb="FF000000"/>
      <name val="Marianne-LightItalic"/>
    </font>
    <font>
      <b/>
      <sz val="9"/>
      <color rgb="FF000000"/>
      <name val="Marianne-Bold"/>
    </font>
  </fonts>
  <fills count="38">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4472C4"/>
        <bgColor indexed="64"/>
      </patternFill>
    </fill>
    <fill>
      <patternFill patternType="solid">
        <fgColor rgb="FFFFF2CC"/>
        <bgColor indexed="64"/>
      </patternFill>
    </fill>
    <fill>
      <patternFill patternType="solid">
        <fgColor rgb="FFD9E2F3"/>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rgb="FF4472C4"/>
      </left>
      <right/>
      <top style="medium">
        <color rgb="FF4472C4"/>
      </top>
      <bottom style="medium">
        <color rgb="FF4472C4"/>
      </bottom>
      <diagonal/>
    </border>
    <border>
      <left/>
      <right/>
      <top style="medium">
        <color rgb="FF4472C4"/>
      </top>
      <bottom style="medium">
        <color rgb="FF4472C4"/>
      </bottom>
      <diagonal/>
    </border>
    <border>
      <left/>
      <right style="medium">
        <color rgb="FF4472C4"/>
      </right>
      <top style="medium">
        <color rgb="FF4472C4"/>
      </top>
      <bottom style="medium">
        <color rgb="FF4472C4"/>
      </bottom>
      <diagonal/>
    </border>
    <border>
      <left style="medium">
        <color rgb="FF8EAADB"/>
      </left>
      <right style="medium">
        <color rgb="FF8EAADB"/>
      </right>
      <top/>
      <bottom style="medium">
        <color rgb="FF8EAADB"/>
      </bottom>
      <diagonal/>
    </border>
    <border>
      <left/>
      <right style="medium">
        <color rgb="FF8EAADB"/>
      </right>
      <top/>
      <bottom style="medium">
        <color rgb="FF8EAADB"/>
      </bottom>
      <diagonal/>
    </border>
    <border>
      <left style="thin">
        <color indexed="64"/>
      </left>
      <right style="thin">
        <color indexed="64"/>
      </right>
      <top style="thin">
        <color indexed="64"/>
      </top>
      <bottom/>
      <diagonal/>
    </border>
  </borders>
  <cellStyleXfs count="52">
    <xf numFmtId="0" fontId="0" fillId="0" borderId="0"/>
    <xf numFmtId="43" fontId="2" fillId="0" borderId="0" applyFont="0" applyFill="0" applyBorder="0" applyAlignment="0" applyProtection="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0" applyNumberFormat="0" applyBorder="0" applyAlignment="0" applyProtection="0"/>
    <xf numFmtId="0" fontId="10" fillId="6" borderId="4" applyNumberFormat="0" applyAlignment="0" applyProtection="0"/>
    <xf numFmtId="0" fontId="11" fillId="7" borderId="5" applyNumberFormat="0" applyAlignment="0" applyProtection="0"/>
    <xf numFmtId="0" fontId="12" fillId="7" borderId="4" applyNumberFormat="0" applyAlignment="0" applyProtection="0"/>
    <xf numFmtId="0" fontId="13" fillId="0" borderId="6" applyNumberFormat="0" applyFill="0" applyAlignment="0" applyProtection="0"/>
    <xf numFmtId="0" fontId="14" fillId="8" borderId="7" applyNumberFormat="0" applyAlignment="0" applyProtection="0"/>
    <xf numFmtId="0" fontId="15" fillId="0" borderId="0" applyNumberFormat="0" applyFill="0" applyBorder="0" applyAlignment="0" applyProtection="0"/>
    <xf numFmtId="0" fontId="2" fillId="9" borderId="8" applyNumberFormat="0" applyFont="0" applyAlignment="0" applyProtection="0"/>
    <xf numFmtId="0" fontId="16" fillId="0" borderId="0" applyNumberFormat="0" applyFill="0" applyBorder="0" applyAlignment="0" applyProtection="0"/>
    <xf numFmtId="0" fontId="1" fillId="0" borderId="9" applyNumberFormat="0" applyFill="0" applyAlignment="0" applyProtection="0"/>
    <xf numFmtId="0" fontId="17"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17" fillId="33" borderId="0" applyNumberFormat="0" applyBorder="0" applyAlignment="0" applyProtection="0"/>
    <xf numFmtId="43" fontId="2" fillId="0" borderId="0" applyFont="0" applyFill="0" applyBorder="0" applyAlignment="0" applyProtection="0"/>
    <xf numFmtId="0" fontId="18" fillId="0" borderId="0"/>
    <xf numFmtId="0" fontId="2" fillId="0" borderId="0"/>
    <xf numFmtId="9" fontId="2" fillId="0" borderId="0" applyFont="0" applyFill="0" applyBorder="0" applyAlignment="0" applyProtection="0"/>
    <xf numFmtId="43" fontId="2" fillId="0" borderId="0" applyFont="0" applyFill="0" applyBorder="0" applyAlignment="0" applyProtection="0"/>
    <xf numFmtId="0" fontId="2" fillId="9" borderId="8" applyNumberFormat="0" applyFont="0" applyAlignment="0" applyProtection="0"/>
    <xf numFmtId="43" fontId="2" fillId="0" borderId="0" applyFont="0" applyFill="0" applyBorder="0" applyAlignment="0" applyProtection="0"/>
    <xf numFmtId="9" fontId="2" fillId="0" borderId="0" applyFont="0" applyFill="0" applyBorder="0" applyAlignment="0" applyProtection="0"/>
    <xf numFmtId="0" fontId="37" fillId="0" borderId="0"/>
  </cellStyleXfs>
  <cellXfs count="113">
    <xf numFmtId="0" fontId="0" fillId="0" borderId="0" xfId="0"/>
    <xf numFmtId="0" fontId="0" fillId="2" borderId="0" xfId="0" applyFill="1"/>
    <xf numFmtId="0" fontId="0" fillId="2" borderId="10" xfId="0" applyFill="1" applyBorder="1"/>
    <xf numFmtId="0" fontId="0" fillId="2" borderId="10" xfId="0" applyFill="1" applyBorder="1" applyAlignment="1">
      <alignment horizontal="center" vertical="center" wrapText="1"/>
    </xf>
    <xf numFmtId="9" fontId="0" fillId="2" borderId="0" xfId="50" applyFont="1" applyFill="1"/>
    <xf numFmtId="164" fontId="0" fillId="2" borderId="10" xfId="0" applyNumberFormat="1" applyFill="1" applyBorder="1"/>
    <xf numFmtId="0" fontId="0" fillId="2" borderId="11" xfId="0" applyFill="1" applyBorder="1" applyAlignment="1">
      <alignment horizontal="center" vertical="center" wrapText="1"/>
    </xf>
    <xf numFmtId="0" fontId="0" fillId="2" borderId="10" xfId="0" applyFill="1" applyBorder="1" applyAlignment="1"/>
    <xf numFmtId="164" fontId="0" fillId="34" borderId="10" xfId="0" applyNumberFormat="1" applyFill="1" applyBorder="1"/>
    <xf numFmtId="2" fontId="0" fillId="2" borderId="0" xfId="0" applyNumberFormat="1" applyFill="1"/>
    <xf numFmtId="1" fontId="0" fillId="2" borderId="0" xfId="0" applyNumberFormat="1" applyFill="1"/>
    <xf numFmtId="0" fontId="0" fillId="2" borderId="0" xfId="0" applyFill="1" applyAlignment="1">
      <alignment horizontal="right"/>
    </xf>
    <xf numFmtId="0" fontId="19" fillId="2" borderId="0" xfId="0" applyFont="1" applyFill="1" applyAlignment="1">
      <alignment vertical="center"/>
    </xf>
    <xf numFmtId="0" fontId="23" fillId="35" borderId="13" xfId="0" applyFont="1" applyFill="1" applyBorder="1" applyAlignment="1">
      <alignment horizontal="center" vertical="center"/>
    </xf>
    <xf numFmtId="0" fontId="23" fillId="36" borderId="15" xfId="0" applyFont="1" applyFill="1" applyBorder="1" applyAlignment="1">
      <alignment vertical="center"/>
    </xf>
    <xf numFmtId="0" fontId="23" fillId="37" borderId="15" xfId="0" applyFont="1" applyFill="1" applyBorder="1" applyAlignment="1">
      <alignment vertical="center"/>
    </xf>
    <xf numFmtId="0" fontId="24" fillId="0" borderId="15" xfId="0" applyFont="1" applyBorder="1" applyAlignment="1">
      <alignment vertical="center"/>
    </xf>
    <xf numFmtId="1" fontId="24" fillId="0" borderId="16" xfId="0" applyNumberFormat="1" applyFont="1" applyBorder="1" applyAlignment="1">
      <alignment horizontal="center" vertical="center"/>
    </xf>
    <xf numFmtId="1" fontId="0" fillId="2" borderId="10" xfId="0" applyNumberFormat="1" applyFill="1" applyBorder="1"/>
    <xf numFmtId="0" fontId="1" fillId="2" borderId="0" xfId="0" applyFont="1" applyFill="1"/>
    <xf numFmtId="0" fontId="21" fillId="0" borderId="0" xfId="0" applyFont="1" applyAlignment="1">
      <alignment horizontal="left" vertical="center"/>
    </xf>
    <xf numFmtId="0" fontId="27" fillId="2" borderId="0" xfId="0" applyFont="1" applyFill="1" applyAlignment="1">
      <alignment vertical="center" wrapText="1"/>
    </xf>
    <xf numFmtId="0" fontId="28" fillId="0" borderId="0" xfId="0" applyFont="1" applyAlignment="1">
      <alignment horizontal="left" vertical="center"/>
    </xf>
    <xf numFmtId="0" fontId="30" fillId="2" borderId="10" xfId="44" applyFont="1" applyFill="1" applyBorder="1" applyAlignment="1">
      <alignment vertical="center"/>
    </xf>
    <xf numFmtId="0" fontId="31" fillId="2" borderId="10" xfId="44" applyNumberFormat="1" applyFont="1" applyFill="1" applyBorder="1" applyAlignment="1">
      <alignment horizontal="center" vertical="center"/>
    </xf>
    <xf numFmtId="1" fontId="0" fillId="2" borderId="10" xfId="0" applyNumberFormat="1" applyFont="1" applyFill="1" applyBorder="1" applyAlignment="1">
      <alignment horizontal="center"/>
    </xf>
    <xf numFmtId="0" fontId="31" fillId="2" borderId="10" xfId="44" applyFont="1" applyFill="1" applyBorder="1" applyAlignment="1">
      <alignment horizontal="center" vertical="center"/>
    </xf>
    <xf numFmtId="1" fontId="18" fillId="2" borderId="10" xfId="44" applyNumberFormat="1" applyFill="1" applyBorder="1" applyAlignment="1">
      <alignment horizontal="center" vertical="center"/>
    </xf>
    <xf numFmtId="0" fontId="30" fillId="2" borderId="10" xfId="44" applyFont="1" applyFill="1" applyBorder="1" applyAlignment="1">
      <alignment horizontal="center" vertical="center"/>
    </xf>
    <xf numFmtId="0" fontId="30" fillId="2" borderId="10" xfId="44" applyFont="1" applyFill="1" applyBorder="1" applyAlignment="1">
      <alignment horizontal="center" vertical="center" wrapText="1"/>
    </xf>
    <xf numFmtId="0" fontId="0" fillId="2" borderId="0" xfId="0" applyFill="1" applyBorder="1"/>
    <xf numFmtId="0" fontId="19" fillId="2" borderId="0" xfId="0" applyFont="1" applyFill="1" applyAlignment="1">
      <alignment horizontal="left" vertical="center"/>
    </xf>
    <xf numFmtId="0" fontId="0" fillId="2" borderId="0" xfId="0" applyFill="1" applyAlignment="1">
      <alignment horizontal="left" wrapText="1"/>
    </xf>
    <xf numFmtId="0" fontId="0" fillId="2" borderId="0" xfId="0" applyFill="1" applyAlignment="1">
      <alignment horizontal="left"/>
    </xf>
    <xf numFmtId="0" fontId="0" fillId="2" borderId="0" xfId="0" applyFill="1" applyAlignment="1">
      <alignment wrapText="1"/>
    </xf>
    <xf numFmtId="0" fontId="1" fillId="2" borderId="17" xfId="0" applyFont="1" applyFill="1" applyBorder="1" applyAlignment="1">
      <alignment horizontal="center" vertical="center" wrapText="1"/>
    </xf>
    <xf numFmtId="9" fontId="32" fillId="2" borderId="10" xfId="0" quotePrefix="1" applyNumberFormat="1" applyFont="1" applyFill="1" applyBorder="1" applyAlignment="1">
      <alignment horizontal="center" wrapText="1"/>
    </xf>
    <xf numFmtId="0" fontId="1" fillId="2" borderId="0" xfId="0" applyFont="1" applyFill="1" applyBorder="1" applyAlignment="1">
      <alignment horizontal="center" vertical="center" wrapText="1"/>
    </xf>
    <xf numFmtId="9" fontId="32" fillId="2" borderId="0" xfId="0" quotePrefix="1" applyNumberFormat="1" applyFont="1" applyFill="1" applyAlignment="1">
      <alignment horizontal="center"/>
    </xf>
    <xf numFmtId="0" fontId="0" fillId="2" borderId="10" xfId="0" applyFont="1" applyFill="1" applyBorder="1" applyAlignment="1">
      <alignment horizontal="left" vertical="center" wrapText="1"/>
    </xf>
    <xf numFmtId="9" fontId="32" fillId="2" borderId="10" xfId="0" quotePrefix="1" applyNumberFormat="1" applyFont="1" applyFill="1" applyBorder="1" applyAlignment="1">
      <alignment horizontal="center" vertical="center"/>
    </xf>
    <xf numFmtId="1" fontId="0" fillId="2" borderId="0" xfId="0" applyNumberFormat="1" applyFill="1" applyBorder="1"/>
    <xf numFmtId="9" fontId="33" fillId="2" borderId="0" xfId="50" applyFont="1" applyFill="1"/>
    <xf numFmtId="0" fontId="0" fillId="2" borderId="10" xfId="0" applyFont="1" applyFill="1" applyBorder="1" applyAlignment="1">
      <alignment horizontal="left" wrapText="1"/>
    </xf>
    <xf numFmtId="0" fontId="33" fillId="2" borderId="0" xfId="0" applyFont="1" applyFill="1"/>
    <xf numFmtId="9" fontId="32" fillId="2" borderId="0" xfId="0" quotePrefix="1" applyNumberFormat="1" applyFont="1" applyFill="1" applyBorder="1" applyAlignment="1">
      <alignment horizontal="center" wrapText="1"/>
    </xf>
    <xf numFmtId="165" fontId="33" fillId="2" borderId="0" xfId="50" applyNumberFormat="1" applyFont="1" applyFill="1" applyBorder="1"/>
    <xf numFmtId="9" fontId="33" fillId="2" borderId="0" xfId="50" applyNumberFormat="1" applyFont="1" applyFill="1" applyBorder="1"/>
    <xf numFmtId="9" fontId="33" fillId="2" borderId="0" xfId="50" applyFont="1" applyFill="1" applyBorder="1"/>
    <xf numFmtId="0" fontId="0" fillId="2" borderId="10" xfId="0" applyFill="1" applyBorder="1" applyAlignment="1">
      <alignment vertical="center"/>
    </xf>
    <xf numFmtId="9" fontId="32" fillId="2" borderId="0" xfId="0" quotePrefix="1" applyNumberFormat="1" applyFont="1" applyFill="1" applyAlignment="1">
      <alignment horizontal="center" vertical="center" wrapText="1"/>
    </xf>
    <xf numFmtId="0" fontId="0" fillId="2" borderId="11" xfId="0" applyFill="1" applyBorder="1"/>
    <xf numFmtId="0" fontId="34" fillId="2" borderId="0" xfId="0" applyFont="1" applyFill="1"/>
    <xf numFmtId="9" fontId="32" fillId="2" borderId="10" xfId="0" quotePrefix="1" applyNumberFormat="1" applyFont="1" applyFill="1" applyBorder="1" applyAlignment="1">
      <alignment horizontal="center"/>
    </xf>
    <xf numFmtId="0" fontId="0" fillId="2" borderId="10" xfId="0" applyFill="1" applyBorder="1" applyAlignment="1">
      <alignment horizontal="center"/>
    </xf>
    <xf numFmtId="9" fontId="0" fillId="2" borderId="10" xfId="50" applyFont="1" applyFill="1" applyBorder="1"/>
    <xf numFmtId="0" fontId="1" fillId="2" borderId="10" xfId="0" applyFont="1" applyFill="1" applyBorder="1" applyAlignment="1">
      <alignment vertical="center" wrapText="1"/>
    </xf>
    <xf numFmtId="164" fontId="0" fillId="2" borderId="0" xfId="0" applyNumberFormat="1" applyFill="1"/>
    <xf numFmtId="0" fontId="0" fillId="2" borderId="11" xfId="0" applyFill="1" applyBorder="1" applyAlignment="1"/>
    <xf numFmtId="0" fontId="1" fillId="2" borderId="10" xfId="0" applyFont="1" applyFill="1" applyBorder="1" applyAlignment="1">
      <alignment vertical="center"/>
    </xf>
    <xf numFmtId="0" fontId="21" fillId="34" borderId="0" xfId="0" applyFont="1" applyFill="1" applyAlignment="1">
      <alignment horizontal="left" vertical="center"/>
    </xf>
    <xf numFmtId="0" fontId="0" fillId="2" borderId="0" xfId="0" applyFill="1" applyAlignment="1">
      <alignment vertical="center"/>
    </xf>
    <xf numFmtId="164" fontId="0" fillId="2" borderId="0" xfId="0" applyNumberFormat="1" applyFill="1" applyBorder="1"/>
    <xf numFmtId="0" fontId="0" fillId="2" borderId="0" xfId="0" applyFill="1" applyBorder="1" applyAlignment="1">
      <alignment vertical="center" wrapText="1"/>
    </xf>
    <xf numFmtId="0" fontId="0" fillId="2" borderId="0" xfId="0" applyFill="1" applyAlignment="1">
      <alignment vertical="center" wrapText="1"/>
    </xf>
    <xf numFmtId="0" fontId="35" fillId="2" borderId="0" xfId="0" applyFont="1" applyFill="1"/>
    <xf numFmtId="0" fontId="36" fillId="2" borderId="0" xfId="0" applyFont="1" applyFill="1"/>
    <xf numFmtId="0" fontId="21" fillId="2" borderId="0" xfId="0" applyFont="1" applyFill="1"/>
    <xf numFmtId="0" fontId="0" fillId="2" borderId="10" xfId="0" applyFill="1" applyBorder="1" applyAlignment="1">
      <alignment vertical="center" wrapText="1"/>
    </xf>
    <xf numFmtId="166" fontId="0" fillId="2" borderId="0" xfId="50" applyNumberFormat="1" applyFont="1" applyFill="1"/>
    <xf numFmtId="0" fontId="20" fillId="2" borderId="0" xfId="51" applyFont="1" applyFill="1" applyBorder="1" applyAlignment="1">
      <alignment horizontal="left" vertical="center"/>
    </xf>
    <xf numFmtId="0" fontId="34" fillId="2" borderId="0" xfId="51" applyFont="1" applyFill="1" applyBorder="1" applyAlignment="1">
      <alignment horizontal="left" vertical="center"/>
    </xf>
    <xf numFmtId="0" fontId="34" fillId="2" borderId="0" xfId="51" applyFont="1" applyFill="1" applyBorder="1" applyAlignment="1">
      <alignment vertical="center"/>
    </xf>
    <xf numFmtId="0" fontId="23" fillId="36" borderId="15" xfId="0" applyFont="1" applyFill="1" applyBorder="1" applyAlignment="1">
      <alignment horizontal="center" vertical="center"/>
    </xf>
    <xf numFmtId="1" fontId="23" fillId="36" borderId="15" xfId="0" applyNumberFormat="1" applyFont="1" applyFill="1" applyBorder="1" applyAlignment="1">
      <alignment horizontal="center" vertical="center"/>
    </xf>
    <xf numFmtId="1" fontId="24" fillId="37" borderId="16" xfId="0" applyNumberFormat="1" applyFont="1" applyFill="1" applyBorder="1" applyAlignment="1">
      <alignment horizontal="center" vertical="center"/>
    </xf>
    <xf numFmtId="1" fontId="23" fillId="37" borderId="15" xfId="0" applyNumberFormat="1" applyFont="1" applyFill="1" applyBorder="1" applyAlignment="1">
      <alignment horizontal="center" vertical="center"/>
    </xf>
    <xf numFmtId="0" fontId="24" fillId="0" borderId="15" xfId="0" applyFont="1" applyBorder="1" applyAlignment="1">
      <alignment vertical="center" wrapText="1"/>
    </xf>
    <xf numFmtId="1" fontId="24" fillId="0" borderId="15" xfId="0" applyNumberFormat="1" applyFont="1" applyBorder="1" applyAlignment="1">
      <alignment horizontal="center" vertical="center"/>
    </xf>
    <xf numFmtId="0" fontId="23" fillId="37" borderId="15" xfId="0" applyFont="1" applyFill="1" applyBorder="1" applyAlignment="1">
      <alignment horizontal="center" vertical="center"/>
    </xf>
    <xf numFmtId="0" fontId="24" fillId="0" borderId="15" xfId="0" applyFont="1" applyBorder="1" applyAlignment="1">
      <alignment horizontal="center" vertical="center"/>
    </xf>
    <xf numFmtId="0" fontId="24" fillId="0" borderId="15" xfId="0" quotePrefix="1" applyFont="1" applyBorder="1" applyAlignment="1">
      <alignment horizontal="center" vertical="center"/>
    </xf>
    <xf numFmtId="0" fontId="2" fillId="2" borderId="0" xfId="0" applyFont="1" applyFill="1"/>
    <xf numFmtId="1" fontId="2" fillId="2" borderId="0" xfId="0" applyNumberFormat="1" applyFont="1" applyFill="1"/>
    <xf numFmtId="0" fontId="38" fillId="35" borderId="13" xfId="0" applyFont="1" applyFill="1" applyBorder="1" applyAlignment="1">
      <alignment horizontal="center" vertical="center"/>
    </xf>
    <xf numFmtId="0" fontId="38" fillId="35" borderId="14" xfId="0" applyFont="1" applyFill="1" applyBorder="1" applyAlignment="1">
      <alignment horizontal="center" vertical="center"/>
    </xf>
    <xf numFmtId="0" fontId="38" fillId="35" borderId="12" xfId="0" applyFont="1" applyFill="1" applyBorder="1" applyAlignment="1">
      <alignment horizontal="center" vertical="center" wrapText="1"/>
    </xf>
    <xf numFmtId="0" fontId="39" fillId="0" borderId="0" xfId="0" applyFont="1" applyAlignment="1">
      <alignment wrapText="1"/>
    </xf>
    <xf numFmtId="1" fontId="0" fillId="0" borderId="0" xfId="0" applyNumberFormat="1"/>
    <xf numFmtId="1" fontId="0" fillId="2" borderId="10" xfId="50" applyNumberFormat="1" applyFont="1" applyFill="1" applyBorder="1" applyAlignment="1">
      <alignment wrapText="1"/>
    </xf>
    <xf numFmtId="0" fontId="40" fillId="0" borderId="0" xfId="0" applyFont="1" applyAlignment="1">
      <alignment horizontal="left" vertical="center"/>
    </xf>
    <xf numFmtId="165" fontId="0" fillId="2" borderId="10" xfId="50" applyNumberFormat="1" applyFont="1" applyFill="1" applyBorder="1"/>
    <xf numFmtId="164" fontId="24" fillId="0" borderId="15" xfId="0" applyNumberFormat="1" applyFont="1" applyBorder="1" applyAlignment="1">
      <alignment horizontal="center" vertical="center"/>
    </xf>
    <xf numFmtId="2" fontId="24" fillId="0" borderId="15" xfId="0" applyNumberFormat="1" applyFont="1" applyBorder="1" applyAlignment="1">
      <alignment horizontal="center" vertical="center"/>
    </xf>
    <xf numFmtId="0" fontId="41" fillId="0" borderId="0" xfId="0" applyFont="1"/>
    <xf numFmtId="0" fontId="43" fillId="0" borderId="0" xfId="0" applyFont="1"/>
    <xf numFmtId="0" fontId="41" fillId="2" borderId="0" xfId="0" applyFont="1" applyFill="1"/>
    <xf numFmtId="0" fontId="43" fillId="2" borderId="0" xfId="0" applyFont="1" applyFill="1"/>
    <xf numFmtId="0" fontId="42" fillId="0" borderId="0" xfId="0" applyFont="1"/>
    <xf numFmtId="9" fontId="0" fillId="2" borderId="10" xfId="0" applyNumberFormat="1" applyFill="1" applyBorder="1"/>
    <xf numFmtId="0" fontId="44" fillId="0" borderId="0" xfId="0" applyFont="1"/>
    <xf numFmtId="0" fontId="45" fillId="0" borderId="0" xfId="0" applyFont="1"/>
    <xf numFmtId="0" fontId="44" fillId="2" borderId="0" xfId="0" applyFont="1" applyFill="1"/>
    <xf numFmtId="3" fontId="0" fillId="2" borderId="0" xfId="0" applyNumberFormat="1" applyFill="1"/>
    <xf numFmtId="1" fontId="0" fillId="2" borderId="10" xfId="0" applyNumberFormat="1" applyFont="1" applyFill="1" applyBorder="1" applyAlignment="1">
      <alignment horizontal="center" vertical="center"/>
    </xf>
    <xf numFmtId="3" fontId="0" fillId="2" borderId="10" xfId="0" applyNumberFormat="1" applyFill="1" applyBorder="1" applyAlignment="1">
      <alignment horizontal="center" vertical="center"/>
    </xf>
    <xf numFmtId="0" fontId="0" fillId="2" borderId="10" xfId="0" applyFill="1" applyBorder="1" applyAlignment="1">
      <alignment horizontal="center"/>
    </xf>
    <xf numFmtId="0" fontId="1" fillId="2" borderId="10" xfId="0" applyFont="1" applyFill="1" applyBorder="1" applyAlignment="1">
      <alignment horizontal="center"/>
    </xf>
    <xf numFmtId="0" fontId="0" fillId="2" borderId="0" xfId="0" applyFill="1" applyAlignment="1">
      <alignment horizontal="center" wrapText="1"/>
    </xf>
    <xf numFmtId="0" fontId="0" fillId="2" borderId="0" xfId="0" applyNumberFormat="1" applyFill="1" applyAlignment="1">
      <alignment wrapText="1"/>
    </xf>
    <xf numFmtId="1" fontId="1" fillId="2" borderId="10" xfId="0" applyNumberFormat="1" applyFont="1" applyFill="1" applyBorder="1" applyAlignment="1">
      <alignment horizontal="center" vertical="center" wrapText="1"/>
    </xf>
    <xf numFmtId="9" fontId="0" fillId="2" borderId="0" xfId="50" applyNumberFormat="1" applyFont="1" applyFill="1"/>
    <xf numFmtId="3" fontId="0" fillId="0" borderId="0" xfId="0" applyNumberFormat="1"/>
  </cellXfs>
  <cellStyles count="52">
    <cellStyle name="20 % - Accent1" xfId="20" builtinId="30" customBuiltin="1"/>
    <cellStyle name="20 % - Accent2" xfId="24" builtinId="34" customBuiltin="1"/>
    <cellStyle name="20 % - Accent3" xfId="28" builtinId="38" customBuiltin="1"/>
    <cellStyle name="20 % - Accent4" xfId="32" builtinId="42" customBuiltin="1"/>
    <cellStyle name="20 % - Accent5" xfId="36" builtinId="46" customBuiltin="1"/>
    <cellStyle name="20 % - Accent6" xfId="40" builtinId="50" customBuiltin="1"/>
    <cellStyle name="40 % - Accent1" xfId="21" builtinId="31" customBuiltin="1"/>
    <cellStyle name="40 % - Accent2" xfId="25" builtinId="35" customBuiltin="1"/>
    <cellStyle name="40 % - Accent3" xfId="29" builtinId="39" customBuiltin="1"/>
    <cellStyle name="40 % - Accent4" xfId="33" builtinId="43" customBuiltin="1"/>
    <cellStyle name="40 % - Accent5" xfId="37" builtinId="47" customBuiltin="1"/>
    <cellStyle name="40 % - Accent6" xfId="41" builtinId="51" customBuiltin="1"/>
    <cellStyle name="60 % - Accent1" xfId="22" builtinId="32" customBuiltin="1"/>
    <cellStyle name="60 % - Accent2" xfId="26" builtinId="36" customBuiltin="1"/>
    <cellStyle name="60 % - Accent3" xfId="30" builtinId="40" customBuiltin="1"/>
    <cellStyle name="60 % - Accent4" xfId="34" builtinId="44" customBuiltin="1"/>
    <cellStyle name="60 % - Accent5" xfId="38" builtinId="48" customBuiltin="1"/>
    <cellStyle name="60 %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Avertissement" xfId="15" builtinId="11" customBuiltin="1"/>
    <cellStyle name="Calcul" xfId="12" builtinId="22" customBuiltin="1"/>
    <cellStyle name="Cellule liée" xfId="13" builtinId="24" customBuiltin="1"/>
    <cellStyle name="Commentaire" xfId="16" builtinId="10" customBuiltin="1"/>
    <cellStyle name="Entrée" xfId="10" builtinId="20" customBuiltin="1"/>
    <cellStyle name="Insatisfaisant" xfId="8" builtinId="27" customBuiltin="1"/>
    <cellStyle name="Milliers 2" xfId="1"/>
    <cellStyle name="Milliers 2 2" xfId="47"/>
    <cellStyle name="Milliers 3" xfId="43"/>
    <cellStyle name="Milliers 3 2" xfId="49"/>
    <cellStyle name="Neutre" xfId="9" builtinId="28" customBuiltin="1"/>
    <cellStyle name="Normal" xfId="0" builtinId="0"/>
    <cellStyle name="Normal 2" xfId="45"/>
    <cellStyle name="Normal 3" xfId="44"/>
    <cellStyle name="Normal_TabCC9_DonnéesProd" xfId="51"/>
    <cellStyle name="Note 2" xfId="48"/>
    <cellStyle name="Pourcentage" xfId="50" builtinId="5"/>
    <cellStyle name="Pourcentage 2" xfId="46"/>
    <cellStyle name="Satisfaisant" xfId="7" builtinId="26" customBuiltin="1"/>
    <cellStyle name="Sortie" xfId="11" builtinId="21" customBuiltin="1"/>
    <cellStyle name="Texte explicatif" xfId="17" builtinId="53" customBuiltin="1"/>
    <cellStyle name="Titre" xfId="2" builtinId="15" customBuiltin="1"/>
    <cellStyle name="Titre 1" xfId="3" builtinId="16" customBuiltin="1"/>
    <cellStyle name="Titre 2" xfId="4" builtinId="17" customBuiltin="1"/>
    <cellStyle name="Titre 3" xfId="5" builtinId="18" customBuiltin="1"/>
    <cellStyle name="Titre 4" xfId="6" builtinId="19" customBuiltin="1"/>
    <cellStyle name="Total" xfId="18" builtinId="25" customBuiltin="1"/>
    <cellStyle name="Vérification" xfId="14" builtinId="23" customBuiltin="1"/>
  </cellStyles>
  <dxfs count="0"/>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 1'!$B$26</c:f>
              <c:strCache>
                <c:ptCount val="1"/>
                <c:pt idx="0">
                  <c:v>Homicides</c:v>
                </c:pt>
              </c:strCache>
            </c:strRef>
          </c:tx>
          <c:spPr>
            <a:ln w="28575" cap="rnd">
              <a:solidFill>
                <a:schemeClr val="accent1"/>
              </a:solidFill>
              <a:round/>
            </a:ln>
            <a:effectLst/>
          </c:spPr>
          <c:marker>
            <c:symbol val="circle"/>
            <c:size val="5"/>
            <c:spPr>
              <a:solidFill>
                <a:schemeClr val="accent1"/>
              </a:solidFill>
              <a:ln w="9525">
                <a:solidFill>
                  <a:schemeClr val="accent1"/>
                </a:solidFill>
                <a:prstDash val="sysDot"/>
              </a:ln>
              <a:effectLst/>
            </c:spPr>
          </c:marke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mn-lt"/>
                    <a:ea typeface="+mn-ea"/>
                    <a:cs typeface="+mn-cs"/>
                  </a:defRPr>
                </a:pPr>
                <a:endParaRPr lang="fr-FR"/>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[1]Fig1!$B$29:$B$36</c:f>
              <c:numCache>
                <c:formatCode>General</c:formatCode>
                <c:ptCount val="8"/>
                <c:pt idx="0">
                  <c:v>2016</c:v>
                </c:pt>
                <c:pt idx="1">
                  <c:v>2017</c:v>
                </c:pt>
                <c:pt idx="2">
                  <c:v>2018</c:v>
                </c:pt>
                <c:pt idx="3">
                  <c:v>2019</c:v>
                </c:pt>
                <c:pt idx="4">
                  <c:v>2020</c:v>
                </c:pt>
                <c:pt idx="5">
                  <c:v>2021</c:v>
                </c:pt>
                <c:pt idx="6">
                  <c:v>2022</c:v>
                </c:pt>
                <c:pt idx="7">
                  <c:v>2023</c:v>
                </c:pt>
              </c:numCache>
            </c:numRef>
          </c:cat>
          <c:val>
            <c:numRef>
              <c:f>'Fig 1'!$B$27:$B$34</c:f>
              <c:numCache>
                <c:formatCode>#,##0</c:formatCode>
                <c:ptCount val="8"/>
                <c:pt idx="0" formatCode="0">
                  <c:v>911</c:v>
                </c:pt>
                <c:pt idx="1">
                  <c:v>825.50411894328215</c:v>
                </c:pt>
                <c:pt idx="2">
                  <c:v>831.20275239861644</c:v>
                </c:pt>
                <c:pt idx="3">
                  <c:v>856.53356849018473</c:v>
                </c:pt>
                <c:pt idx="4">
                  <c:v>823.0703125</c:v>
                </c:pt>
                <c:pt idx="5">
                  <c:v>881.9375</c:v>
                </c:pt>
                <c:pt idx="6">
                  <c:v>959</c:v>
                </c:pt>
                <c:pt idx="7" formatCode="0">
                  <c:v>996</c:v>
                </c:pt>
              </c:numCache>
            </c:numRef>
          </c:val>
          <c:smooth val="0"/>
          <c:extLst xmlns:c16r2="http://schemas.microsoft.com/office/drawing/2015/06/chart">
            <c:ext xmlns:c16="http://schemas.microsoft.com/office/drawing/2014/chart" uri="{C3380CC4-5D6E-409C-BE32-E72D297353CC}">
              <c16:uniqueId val="{00000000-47C6-40F9-8D83-F4D66608571C}"/>
            </c:ext>
          </c:extLst>
        </c:ser>
        <c:ser>
          <c:idx val="1"/>
          <c:order val="1"/>
          <c:tx>
            <c:strRef>
              <c:f>'Fig 1'!$C$26</c:f>
              <c:strCache>
                <c:ptCount val="1"/>
                <c:pt idx="0">
                  <c:v>Homicides, hors attentats</c:v>
                </c:pt>
              </c:strCache>
            </c:strRef>
          </c:tx>
          <c:spPr>
            <a:ln w="28575" cap="rnd">
              <a:solidFill>
                <a:schemeClr val="accent2"/>
              </a:solidFill>
              <a:prstDash val="sysDot"/>
              <a:round/>
            </a:ln>
            <a:effectLst/>
          </c:spPr>
          <c:marker>
            <c:symbol val="circle"/>
            <c:size val="5"/>
            <c:spPr>
              <a:solidFill>
                <a:schemeClr val="accent2"/>
              </a:solidFill>
              <a:ln w="9525">
                <a:solidFill>
                  <a:schemeClr val="accent2"/>
                </a:solidFill>
                <a:prstDash val="sysDot"/>
              </a:ln>
              <a:effectLst/>
            </c:spPr>
          </c:marke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mn-lt"/>
                    <a:ea typeface="+mn-ea"/>
                    <a:cs typeface="+mn-cs"/>
                  </a:defRPr>
                </a:pPr>
                <a:endParaRPr lang="fr-FR"/>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noFill/>
                      <a:round/>
                    </a:ln>
                    <a:effectLst/>
                  </c:spPr>
                </c15:leaderLines>
              </c:ext>
            </c:extLst>
          </c:dLbls>
          <c:cat>
            <c:numRef>
              <c:f>[1]Fig1!$B$29:$B$36</c:f>
              <c:numCache>
                <c:formatCode>General</c:formatCode>
                <c:ptCount val="8"/>
                <c:pt idx="0">
                  <c:v>2016</c:v>
                </c:pt>
                <c:pt idx="1">
                  <c:v>2017</c:v>
                </c:pt>
                <c:pt idx="2">
                  <c:v>2018</c:v>
                </c:pt>
                <c:pt idx="3">
                  <c:v>2019</c:v>
                </c:pt>
                <c:pt idx="4">
                  <c:v>2020</c:v>
                </c:pt>
                <c:pt idx="5">
                  <c:v>2021</c:v>
                </c:pt>
                <c:pt idx="6">
                  <c:v>2022</c:v>
                </c:pt>
                <c:pt idx="7">
                  <c:v>2023</c:v>
                </c:pt>
              </c:numCache>
            </c:numRef>
          </c:cat>
          <c:val>
            <c:numRef>
              <c:f>'Fig 1'!$C$27:$C$34</c:f>
              <c:numCache>
                <c:formatCode>0</c:formatCode>
                <c:ptCount val="8"/>
                <c:pt idx="0">
                  <c:v>821</c:v>
                </c:pt>
                <c:pt idx="1">
                  <c:v>822.50411894328215</c:v>
                </c:pt>
                <c:pt idx="2">
                  <c:v>821.20275239861644</c:v>
                </c:pt>
                <c:pt idx="3">
                  <c:v>852.53356849018473</c:v>
                </c:pt>
                <c:pt idx="4">
                  <c:v>816.0703125</c:v>
                </c:pt>
                <c:pt idx="5">
                  <c:v>880.9375</c:v>
                </c:pt>
                <c:pt idx="6">
                  <c:v>959</c:v>
                </c:pt>
                <c:pt idx="7">
                  <c:v>994</c:v>
                </c:pt>
              </c:numCache>
            </c:numRef>
          </c:val>
          <c:smooth val="0"/>
          <c:extLst xmlns:c16r2="http://schemas.microsoft.com/office/drawing/2015/06/chart">
            <c:ext xmlns:c16="http://schemas.microsoft.com/office/drawing/2014/chart" uri="{C3380CC4-5D6E-409C-BE32-E72D297353CC}">
              <c16:uniqueId val="{00000009-47C6-40F9-8D83-F4D66608571C}"/>
            </c:ext>
          </c:extLst>
        </c:ser>
        <c:dLbls>
          <c:showLegendKey val="0"/>
          <c:showVal val="0"/>
          <c:showCatName val="0"/>
          <c:showSerName val="0"/>
          <c:showPercent val="0"/>
          <c:showBubbleSize val="0"/>
        </c:dLbls>
        <c:marker val="1"/>
        <c:smooth val="0"/>
        <c:axId val="-1101927904"/>
        <c:axId val="-1101925728"/>
      </c:lineChart>
      <c:catAx>
        <c:axId val="-1101927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crossAx val="-1101925728"/>
        <c:crosses val="autoZero"/>
        <c:auto val="1"/>
        <c:lblAlgn val="ctr"/>
        <c:lblOffset val="100"/>
        <c:noMultiLvlLbl val="0"/>
      </c:catAx>
      <c:valAx>
        <c:axId val="-1101925728"/>
        <c:scaling>
          <c:orientation val="minMax"/>
          <c:max val="1200"/>
          <c:min val="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crossAx val="-1101927904"/>
        <c:crosses val="autoZero"/>
        <c:crossBetween val="between"/>
        <c:majorUnit val="100"/>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sz="800"/>
      </a:pPr>
      <a:endParaRPr lang="fr-F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579957073048159E-2"/>
          <c:y val="2.912558445053192E-2"/>
          <c:w val="0.9154429958439716"/>
          <c:h val="0.85739641243795051"/>
        </c:manualLayout>
      </c:layout>
      <c:lineChart>
        <c:grouping val="stacked"/>
        <c:varyColors val="0"/>
        <c:ser>
          <c:idx val="0"/>
          <c:order val="0"/>
          <c:tx>
            <c:strRef>
              <c:f>'Encadré 1 - Fig'!$C$20</c:f>
              <c:strCache>
                <c:ptCount val="1"/>
                <c:pt idx="0">
                  <c:v>Ensemble  des homicides</c:v>
                </c:pt>
              </c:strCache>
            </c:strRef>
          </c:tx>
          <c:spPr>
            <a:ln w="28575" cap="rnd">
              <a:solidFill>
                <a:schemeClr val="accent1"/>
              </a:solidFill>
              <a:prstDash val="lgDash"/>
              <a:round/>
            </a:ln>
            <a:effectLst/>
          </c:spPr>
          <c:marker>
            <c:symbol val="none"/>
          </c:marker>
          <c:dPt>
            <c:idx val="20"/>
            <c:marker>
              <c:symbol val="none"/>
            </c:marker>
            <c:bubble3D val="0"/>
            <c:spPr>
              <a:ln w="28575" cap="rnd">
                <a:solidFill>
                  <a:schemeClr val="accent1"/>
                </a:solidFill>
                <a:prstDash val="sysDot"/>
                <a:round/>
              </a:ln>
              <a:effectLst/>
            </c:spPr>
          </c:dPt>
          <c:dPt>
            <c:idx val="21"/>
            <c:marker>
              <c:symbol val="none"/>
            </c:marker>
            <c:bubble3D val="0"/>
            <c:spPr>
              <a:ln w="28575" cap="rnd">
                <a:solidFill>
                  <a:schemeClr val="accent1"/>
                </a:solidFill>
                <a:prstDash val="solid"/>
                <a:round/>
              </a:ln>
              <a:effectLst/>
            </c:spPr>
          </c:dPt>
          <c:dPt>
            <c:idx val="22"/>
            <c:marker>
              <c:symbol val="none"/>
            </c:marker>
            <c:bubble3D val="0"/>
            <c:spPr>
              <a:ln w="28575" cap="rnd">
                <a:solidFill>
                  <a:schemeClr val="accent1"/>
                </a:solidFill>
                <a:prstDash val="solid"/>
                <a:round/>
              </a:ln>
              <a:effectLst/>
            </c:spPr>
          </c:dPt>
          <c:dPt>
            <c:idx val="23"/>
            <c:marker>
              <c:symbol val="none"/>
            </c:marker>
            <c:bubble3D val="0"/>
            <c:spPr>
              <a:ln w="28575" cap="rnd">
                <a:solidFill>
                  <a:schemeClr val="accent1"/>
                </a:solidFill>
                <a:prstDash val="solid"/>
                <a:round/>
              </a:ln>
              <a:effectLst/>
            </c:spPr>
          </c:dPt>
          <c:dPt>
            <c:idx val="24"/>
            <c:marker>
              <c:symbol val="none"/>
            </c:marker>
            <c:bubble3D val="0"/>
            <c:spPr>
              <a:ln w="28575" cap="rnd">
                <a:solidFill>
                  <a:schemeClr val="accent1"/>
                </a:solidFill>
                <a:prstDash val="solid"/>
                <a:round/>
              </a:ln>
              <a:effectLst/>
            </c:spPr>
          </c:dPt>
          <c:dPt>
            <c:idx val="25"/>
            <c:marker>
              <c:symbol val="none"/>
            </c:marker>
            <c:bubble3D val="0"/>
            <c:spPr>
              <a:ln w="28575" cap="rnd">
                <a:solidFill>
                  <a:schemeClr val="accent1"/>
                </a:solidFill>
                <a:prstDash val="solid"/>
                <a:round/>
              </a:ln>
              <a:effectLst/>
            </c:spPr>
          </c:dPt>
          <c:dPt>
            <c:idx val="26"/>
            <c:marker>
              <c:symbol val="none"/>
            </c:marker>
            <c:bubble3D val="0"/>
            <c:spPr>
              <a:ln w="28575" cap="rnd">
                <a:solidFill>
                  <a:schemeClr val="accent1"/>
                </a:solidFill>
                <a:prstDash val="solid"/>
                <a:round/>
              </a:ln>
              <a:effectLst/>
            </c:spPr>
          </c:dPt>
          <c:dPt>
            <c:idx val="27"/>
            <c:marker>
              <c:symbol val="none"/>
            </c:marker>
            <c:bubble3D val="0"/>
            <c:spPr>
              <a:ln w="28575" cap="rnd">
                <a:solidFill>
                  <a:schemeClr val="accent1"/>
                </a:solidFill>
                <a:prstDash val="solid"/>
                <a:round/>
              </a:ln>
              <a:effectLst/>
            </c:spPr>
          </c:dPt>
          <c:dLbls>
            <c:dLbl>
              <c:idx val="20"/>
              <c:layout/>
              <c:dLblPos val="t"/>
              <c:showLegendKey val="0"/>
              <c:showVal val="1"/>
              <c:showCatName val="0"/>
              <c:showSerName val="0"/>
              <c:showPercent val="0"/>
              <c:showBubbleSize val="0"/>
              <c:extLst>
                <c:ext xmlns:c15="http://schemas.microsoft.com/office/drawing/2012/chart" uri="{CE6537A1-D6FC-4f65-9D91-7224C49458BB}">
                  <c15:layout/>
                </c:ext>
              </c:extLst>
            </c:dLbl>
            <c:dLbl>
              <c:idx val="21"/>
              <c:layout/>
              <c:dLblPos val="t"/>
              <c:showLegendKey val="0"/>
              <c:showVal val="1"/>
              <c:showCatName val="0"/>
              <c:showSerName val="0"/>
              <c:showPercent val="0"/>
              <c:showBubbleSize val="0"/>
              <c:extLst>
                <c:ext xmlns:c15="http://schemas.microsoft.com/office/drawing/2012/chart" uri="{CE6537A1-D6FC-4f65-9D91-7224C49458BB}">
                  <c15:layout/>
                </c:ext>
              </c:extLst>
            </c:dLbl>
            <c:dLbl>
              <c:idx val="22"/>
              <c:layout/>
              <c:dLblPos val="t"/>
              <c:showLegendKey val="0"/>
              <c:showVal val="1"/>
              <c:showCatName val="0"/>
              <c:showSerName val="0"/>
              <c:showPercent val="0"/>
              <c:showBubbleSize val="0"/>
              <c:extLst>
                <c:ext xmlns:c15="http://schemas.microsoft.com/office/drawing/2012/chart" uri="{CE6537A1-D6FC-4f65-9D91-7224C49458BB}">
                  <c15:layout/>
                </c:ext>
              </c:extLst>
            </c:dLbl>
            <c:dLbl>
              <c:idx val="23"/>
              <c:layout/>
              <c:dLblPos val="t"/>
              <c:showLegendKey val="0"/>
              <c:showVal val="1"/>
              <c:showCatName val="0"/>
              <c:showSerName val="0"/>
              <c:showPercent val="0"/>
              <c:showBubbleSize val="0"/>
              <c:extLst>
                <c:ext xmlns:c15="http://schemas.microsoft.com/office/drawing/2012/chart" uri="{CE6537A1-D6FC-4f65-9D91-7224C49458BB}">
                  <c15:layout/>
                </c:ext>
              </c:extLst>
            </c:dLbl>
            <c:dLbl>
              <c:idx val="24"/>
              <c:layout/>
              <c:dLblPos val="t"/>
              <c:showLegendKey val="0"/>
              <c:showVal val="1"/>
              <c:showCatName val="0"/>
              <c:showSerName val="0"/>
              <c:showPercent val="0"/>
              <c:showBubbleSize val="0"/>
              <c:extLst>
                <c:ext xmlns:c15="http://schemas.microsoft.com/office/drawing/2012/chart" uri="{CE6537A1-D6FC-4f65-9D91-7224C49458BB}">
                  <c15:layout/>
                </c:ext>
              </c:extLst>
            </c:dLbl>
            <c:dLbl>
              <c:idx val="25"/>
              <c:layout/>
              <c:dLblPos val="t"/>
              <c:showLegendKey val="0"/>
              <c:showVal val="1"/>
              <c:showCatName val="0"/>
              <c:showSerName val="0"/>
              <c:showPercent val="0"/>
              <c:showBubbleSize val="0"/>
              <c:extLst>
                <c:ext xmlns:c15="http://schemas.microsoft.com/office/drawing/2012/chart" uri="{CE6537A1-D6FC-4f65-9D91-7224C49458BB}">
                  <c15:layout/>
                </c:ext>
              </c:extLst>
            </c:dLbl>
            <c:dLbl>
              <c:idx val="26"/>
              <c:layout/>
              <c:dLblPos val="t"/>
              <c:showLegendKey val="0"/>
              <c:showVal val="1"/>
              <c:showCatName val="0"/>
              <c:showSerName val="0"/>
              <c:showPercent val="0"/>
              <c:showBubbleSize val="0"/>
              <c:extLst>
                <c:ext xmlns:c15="http://schemas.microsoft.com/office/drawing/2012/chart" uri="{CE6537A1-D6FC-4f65-9D91-7224C49458BB}">
                  <c15:layout/>
                </c:ext>
              </c:extLst>
            </c:dLbl>
            <c:dLbl>
              <c:idx val="27"/>
              <c:layout/>
              <c:dLblPos val="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'Encadré 1 - Fig'!$B$21:$B$48</c:f>
              <c:numCache>
                <c:formatCode>General</c:formatCode>
                <c:ptCount val="28"/>
                <c:pt idx="0">
                  <c:v>1996</c:v>
                </c:pt>
                <c:pt idx="1">
                  <c:v>1997</c:v>
                </c:pt>
                <c:pt idx="2">
                  <c:v>1998</c:v>
                </c:pt>
                <c:pt idx="3">
                  <c:v>1999</c:v>
                </c:pt>
                <c:pt idx="4">
                  <c:v>2000</c:v>
                </c:pt>
                <c:pt idx="5">
                  <c:v>2001</c:v>
                </c:pt>
                <c:pt idx="6">
                  <c:v>2002</c:v>
                </c:pt>
                <c:pt idx="7">
                  <c:v>2003</c:v>
                </c:pt>
                <c:pt idx="8">
                  <c:v>2004</c:v>
                </c:pt>
                <c:pt idx="9">
                  <c:v>2005</c:v>
                </c:pt>
                <c:pt idx="10">
                  <c:v>2006</c:v>
                </c:pt>
                <c:pt idx="11">
                  <c:v>2007</c:v>
                </c:pt>
                <c:pt idx="12">
                  <c:v>2008</c:v>
                </c:pt>
                <c:pt idx="13">
                  <c:v>2009</c:v>
                </c:pt>
                <c:pt idx="14">
                  <c:v>2010</c:v>
                </c:pt>
                <c:pt idx="15">
                  <c:v>2011</c:v>
                </c:pt>
                <c:pt idx="16">
                  <c:v>2012</c:v>
                </c:pt>
                <c:pt idx="17">
                  <c:v>2013</c:v>
                </c:pt>
                <c:pt idx="18">
                  <c:v>2014</c:v>
                </c:pt>
                <c:pt idx="19">
                  <c:v>2015</c:v>
                </c:pt>
                <c:pt idx="20">
                  <c:v>2016</c:v>
                </c:pt>
                <c:pt idx="21">
                  <c:v>2017</c:v>
                </c:pt>
                <c:pt idx="22">
                  <c:v>2018</c:v>
                </c:pt>
                <c:pt idx="23">
                  <c:v>2019</c:v>
                </c:pt>
                <c:pt idx="24">
                  <c:v>2020</c:v>
                </c:pt>
                <c:pt idx="25">
                  <c:v>2021</c:v>
                </c:pt>
                <c:pt idx="26">
                  <c:v>2022</c:v>
                </c:pt>
                <c:pt idx="27">
                  <c:v>2023</c:v>
                </c:pt>
              </c:numCache>
            </c:numRef>
          </c:cat>
          <c:val>
            <c:numRef>
              <c:f>'Encadré 1 - Fig'!$C$21:$C$48</c:f>
              <c:numCache>
                <c:formatCode>0</c:formatCode>
                <c:ptCount val="28"/>
                <c:pt idx="0">
                  <c:v>1617.4239292943537</c:v>
                </c:pt>
                <c:pt idx="1">
                  <c:v>1432.3492091273304</c:v>
                </c:pt>
                <c:pt idx="2">
                  <c:v>1320.8505596659525</c:v>
                </c:pt>
                <c:pt idx="3">
                  <c:v>1294.1548424885391</c:v>
                </c:pt>
                <c:pt idx="4">
                  <c:v>1334.6383595074528</c:v>
                </c:pt>
                <c:pt idx="5">
                  <c:v>1377.5225701465195</c:v>
                </c:pt>
                <c:pt idx="6">
                  <c:v>1394.3905743221121</c:v>
                </c:pt>
                <c:pt idx="7">
                  <c:v>1373.3029018040818</c:v>
                </c:pt>
                <c:pt idx="8">
                  <c:v>1343.9295080401678</c:v>
                </c:pt>
                <c:pt idx="9">
                  <c:v>1299.6374466740297</c:v>
                </c:pt>
                <c:pt idx="10">
                  <c:v>1231.8642633091549</c:v>
                </c:pt>
                <c:pt idx="11">
                  <c:v>1164.4100568750032</c:v>
                </c:pt>
                <c:pt idx="12">
                  <c:v>1088.210662991884</c:v>
                </c:pt>
                <c:pt idx="13">
                  <c:v>995.79186040509819</c:v>
                </c:pt>
                <c:pt idx="14">
                  <c:v>941.46876486806207</c:v>
                </c:pt>
                <c:pt idx="15">
                  <c:v>925.76463172909826</c:v>
                </c:pt>
                <c:pt idx="16">
                  <c:v>910.73395146846576</c:v>
                </c:pt>
                <c:pt idx="17">
                  <c:v>909.66658283732386</c:v>
                </c:pt>
                <c:pt idx="18">
                  <c:v>952.11843311836765</c:v>
                </c:pt>
                <c:pt idx="19">
                  <c:v>1034.9788267569656</c:v>
                </c:pt>
                <c:pt idx="20">
                  <c:v>911</c:v>
                </c:pt>
                <c:pt idx="21" formatCode="#,##0">
                  <c:v>825.50411894328215</c:v>
                </c:pt>
                <c:pt idx="22" formatCode="#,##0">
                  <c:v>831.20275239861644</c:v>
                </c:pt>
                <c:pt idx="23" formatCode="#,##0">
                  <c:v>856.53356849018473</c:v>
                </c:pt>
                <c:pt idx="24" formatCode="#,##0">
                  <c:v>823.0703125</c:v>
                </c:pt>
                <c:pt idx="25" formatCode="#,##0">
                  <c:v>881.9375</c:v>
                </c:pt>
                <c:pt idx="26" formatCode="#,##0">
                  <c:v>959</c:v>
                </c:pt>
                <c:pt idx="27">
                  <c:v>996</c:v>
                </c:pt>
              </c:numCache>
            </c:numRef>
          </c:val>
          <c:smooth val="0"/>
        </c:ser>
        <c:dLbls>
          <c:showLegendKey val="0"/>
          <c:showVal val="0"/>
          <c:showCatName val="0"/>
          <c:showSerName val="0"/>
          <c:showPercent val="0"/>
          <c:showBubbleSize val="0"/>
        </c:dLbls>
        <c:smooth val="0"/>
        <c:axId val="-462472672"/>
        <c:axId val="-462475936"/>
      </c:lineChart>
      <c:catAx>
        <c:axId val="-462472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75936"/>
        <c:crosses val="autoZero"/>
        <c:auto val="1"/>
        <c:lblAlgn val="ctr"/>
        <c:lblOffset val="100"/>
        <c:noMultiLvlLbl val="0"/>
      </c:catAx>
      <c:valAx>
        <c:axId val="-462475936"/>
        <c:scaling>
          <c:orientation val="minMax"/>
          <c:min val="600"/>
        </c:scaling>
        <c:delete val="0"/>
        <c:axPos val="l"/>
        <c:majorGridlines>
          <c:spPr>
            <a:ln w="9525" cap="flat" cmpd="sng" algn="ctr">
              <a:solidFill>
                <a:schemeClr val="tx1">
                  <a:lumMod val="15000"/>
                  <a:lumOff val="85000"/>
                </a:schemeClr>
              </a:solidFill>
              <a:round/>
            </a:ln>
            <a:effectLst/>
          </c:spPr>
        </c:majorGridlines>
        <c:numFmt formatCode="#,##0\ 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72672"/>
        <c:crosses val="autoZero"/>
        <c:crossBetween val="between"/>
      </c:valAx>
      <c:spPr>
        <a:noFill/>
        <a:ln>
          <a:noFill/>
        </a:ln>
        <a:effectLst/>
      </c:spPr>
    </c:plotArea>
    <c:plotVisOnly val="1"/>
    <c:dispBlanksAs val="zero"/>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'Fig 2'!$B$5</c:f>
              <c:strCache>
                <c:ptCount val="1"/>
                <c:pt idx="0">
                  <c:v>Règlements de comptes entre malfaiteurs et homicides à l'occasion d'un vol (index 1 et 2)</c:v>
                </c:pt>
              </c:strCache>
            </c:strRef>
          </c:tx>
          <c:spPr>
            <a:solidFill>
              <a:schemeClr val="accent1"/>
            </a:solidFill>
            <a:ln>
              <a:noFill/>
            </a:ln>
            <a:effectLst/>
          </c:spPr>
          <c:invertIfNegative val="0"/>
          <c:dLbls>
            <c:dLbl>
              <c:idx val="0"/>
              <c:layout/>
              <c:tx>
                <c:rich>
                  <a:bodyPr/>
                  <a:lstStyle/>
                  <a:p>
                    <a:fld id="{080AAC6D-0083-4269-BE37-65C50DAFB9CD}" type="CELLRANGE">
                      <a:rPr lang="en-US"/>
                      <a:pPr/>
                      <a:t>[PLAGECELL]</a:t>
                    </a:fld>
                    <a:endParaRPr lang="fr-FR"/>
                  </a:p>
                </c:rich>
              </c:tx>
              <c:dLblPos val="ct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0-0055-4F1B-BFC9-18AACF437882}"/>
                </c:ext>
                <c:ext xmlns:c15="http://schemas.microsoft.com/office/drawing/2012/chart" uri="{CE6537A1-D6FC-4f65-9D91-7224C49458BB}">
                  <c15:layout/>
                  <c15:dlblFieldTable/>
                  <c15:showDataLabelsRange val="1"/>
                </c:ext>
              </c:extLst>
            </c:dLbl>
            <c:dLbl>
              <c:idx val="1"/>
              <c:layout/>
              <c:tx>
                <c:rich>
                  <a:bodyPr/>
                  <a:lstStyle/>
                  <a:p>
                    <a:fld id="{5B33B201-D93C-413C-AC3B-651F3CA8EAE9}" type="CELLRANGE">
                      <a:rPr lang="fr-FR"/>
                      <a:pPr/>
                      <a:t>[PLAGECELL]</a:t>
                    </a:fld>
                    <a:endParaRPr lang="fr-FR"/>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2"/>
              <c:layout/>
              <c:tx>
                <c:rich>
                  <a:bodyPr/>
                  <a:lstStyle/>
                  <a:p>
                    <a:fld id="{1B4A9B45-6B8A-44BD-B850-D0E091F318B5}" type="CELLRANGE">
                      <a:rPr lang="fr-FR"/>
                      <a:pPr/>
                      <a:t>[PLAGECELL]</a:t>
                    </a:fld>
                    <a:endParaRPr lang="fr-FR"/>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anchor="ctr" anchorCtr="1"/>
              <a:lstStyle/>
              <a:p>
                <a:pPr>
                  <a:defRPr sz="800" b="0" i="0" u="none" strike="noStrike" kern="1200" baseline="0">
                    <a:solidFill>
                      <a:schemeClr val="bg1"/>
                    </a:solidFill>
                    <a:latin typeface="+mn-lt"/>
                    <a:ea typeface="+mn-ea"/>
                    <a:cs typeface="+mn-cs"/>
                  </a:defRPr>
                </a:pPr>
                <a:endParaRPr lang="fr-FR"/>
              </a:p>
            </c:txPr>
            <c:dLblPos val="ctr"/>
            <c:showLegendKey val="0"/>
            <c:showVal val="0"/>
            <c:showCatName val="0"/>
            <c:showSerName val="0"/>
            <c:showPercent val="0"/>
            <c:showBubbleSize val="0"/>
            <c:showLeaderLines val="0"/>
            <c:extLst xmlns:c16r2="http://schemas.microsoft.com/office/drawing/2015/06/chart">
              <c:ext xmlns:c15="http://schemas.microsoft.com/office/drawing/2012/chart" uri="{CE6537A1-D6FC-4f65-9D91-7224C49458BB}">
                <c15:layout/>
                <c15:showDataLabelsRange val="1"/>
                <c15:showLeaderLines val="1"/>
                <c15:leaderLines>
                  <c:spPr>
                    <a:ln w="9525" cap="flat" cmpd="sng" algn="ctr">
                      <a:solidFill>
                        <a:schemeClr val="tx1">
                          <a:lumMod val="35000"/>
                          <a:lumOff val="65000"/>
                        </a:schemeClr>
                      </a:solidFill>
                      <a:round/>
                    </a:ln>
                    <a:effectLst/>
                  </c:spPr>
                </c15:leaderLines>
              </c:ext>
            </c:extLst>
          </c:dLbls>
          <c:cat>
            <c:numRef>
              <c:f>'[1]Fig 2_'!$C$4:$E$4</c:f>
              <c:numCache>
                <c:formatCode>General</c:formatCode>
                <c:ptCount val="3"/>
                <c:pt idx="0">
                  <c:v>2021</c:v>
                </c:pt>
                <c:pt idx="1">
                  <c:v>2022</c:v>
                </c:pt>
                <c:pt idx="2">
                  <c:v>2023</c:v>
                </c:pt>
              </c:numCache>
            </c:numRef>
          </c:cat>
          <c:val>
            <c:numRef>
              <c:f>'Fig 2'!$C$5:$E$5</c:f>
              <c:numCache>
                <c:formatCode>0</c:formatCode>
                <c:ptCount val="3"/>
                <c:pt idx="0">
                  <c:v>71.39494047619047</c:v>
                </c:pt>
                <c:pt idx="1">
                  <c:v>112.1169102296451</c:v>
                </c:pt>
                <c:pt idx="2">
                  <c:v>158</c:v>
                </c:pt>
              </c:numCache>
            </c:numRef>
          </c:val>
          <c:extLst xmlns:c16r2="http://schemas.microsoft.com/office/drawing/2015/06/chart">
            <c:ext xmlns:c16="http://schemas.microsoft.com/office/drawing/2014/chart" uri="{C3380CC4-5D6E-409C-BE32-E72D297353CC}">
              <c16:uniqueId val="{00000003-0055-4F1B-BFC9-18AACF437882}"/>
            </c:ext>
            <c:ext xmlns:c15="http://schemas.microsoft.com/office/drawing/2012/chart" uri="{02D57815-91ED-43cb-92C2-25804820EDAC}">
              <c15:datalabelsRange>
                <c15:f>'Fig 2'!$F$5:$H$5</c15:f>
                <c15:dlblRangeCache>
                  <c:ptCount val="3"/>
                  <c:pt idx="0">
                    <c:v>8%</c:v>
                  </c:pt>
                  <c:pt idx="1">
                    <c:v>12%</c:v>
                  </c:pt>
                  <c:pt idx="2">
                    <c:v>16%</c:v>
                  </c:pt>
                </c15:dlblRangeCache>
              </c15:datalabelsRange>
            </c:ext>
          </c:extLst>
        </c:ser>
        <c:ser>
          <c:idx val="1"/>
          <c:order val="1"/>
          <c:tx>
            <c:strRef>
              <c:f>'Fig 2'!$B$6</c:f>
              <c:strCache>
                <c:ptCount val="1"/>
                <c:pt idx="0">
                  <c:v>Autres homicides intentionnels  (index 3 et 51)</c:v>
                </c:pt>
              </c:strCache>
            </c:strRef>
          </c:tx>
          <c:spPr>
            <a:solidFill>
              <a:schemeClr val="accent2"/>
            </a:solidFill>
            <a:ln>
              <a:noFill/>
            </a:ln>
            <a:effectLst/>
          </c:spPr>
          <c:invertIfNegative val="0"/>
          <c:dLbls>
            <c:dLbl>
              <c:idx val="0"/>
              <c:layout/>
              <c:tx>
                <c:rich>
                  <a:bodyPr/>
                  <a:lstStyle/>
                  <a:p>
                    <a:fld id="{37B305C3-B76E-4F55-9848-5E002C2FD058}" type="CELLRANGE">
                      <a:rPr lang="en-US"/>
                      <a:pPr/>
                      <a:t>[PLAGECELL]</a:t>
                    </a:fld>
                    <a:endParaRPr lang="fr-FR"/>
                  </a:p>
                </c:rich>
              </c:tx>
              <c:dLblPos val="ct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4-0055-4F1B-BFC9-18AACF437882}"/>
                </c:ext>
                <c:ext xmlns:c15="http://schemas.microsoft.com/office/drawing/2012/chart" uri="{CE6537A1-D6FC-4f65-9D91-7224C49458BB}">
                  <c15:layout/>
                  <c15:dlblFieldTable/>
                  <c15:showDataLabelsRange val="1"/>
                </c:ext>
              </c:extLst>
            </c:dLbl>
            <c:dLbl>
              <c:idx val="1"/>
              <c:layout/>
              <c:tx>
                <c:rich>
                  <a:bodyPr/>
                  <a:lstStyle/>
                  <a:p>
                    <a:fld id="{C270C7D7-DEDC-47C7-A7A0-3C7F8BF8EB34}" type="CELLRANGE">
                      <a:rPr lang="fr-FR"/>
                      <a:pPr/>
                      <a:t>[PLAGECELL]</a:t>
                    </a:fld>
                    <a:endParaRPr lang="fr-FR"/>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2"/>
              <c:layout/>
              <c:tx>
                <c:rich>
                  <a:bodyPr/>
                  <a:lstStyle/>
                  <a:p>
                    <a:fld id="{09F8DABE-5B17-409F-A994-5F233E2F7A3F}" type="CELLRANGE">
                      <a:rPr lang="fr-FR"/>
                      <a:pPr/>
                      <a:t>[PLAGECELL]</a:t>
                    </a:fld>
                    <a:endParaRPr lang="fr-FR"/>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anchor="ctr" anchorCtr="1"/>
              <a:lstStyle/>
              <a:p>
                <a:pPr>
                  <a:defRPr sz="800" b="0" i="0" u="none" strike="noStrike" kern="1200" baseline="0">
                    <a:solidFill>
                      <a:schemeClr val="tx1">
                        <a:lumMod val="75000"/>
                        <a:lumOff val="25000"/>
                      </a:schemeClr>
                    </a:solidFill>
                    <a:latin typeface="+mn-lt"/>
                    <a:ea typeface="+mn-ea"/>
                    <a:cs typeface="+mn-cs"/>
                  </a:defRPr>
                </a:pPr>
                <a:endParaRPr lang="fr-FR"/>
              </a:p>
            </c:txPr>
            <c:dLblPos val="ctr"/>
            <c:showLegendKey val="0"/>
            <c:showVal val="0"/>
            <c:showCatName val="0"/>
            <c:showSerName val="0"/>
            <c:showPercent val="0"/>
            <c:showBubbleSize val="0"/>
            <c:showLeaderLines val="0"/>
            <c:extLst xmlns:c16r2="http://schemas.microsoft.com/office/drawing/2015/06/chart">
              <c:ext xmlns:c15="http://schemas.microsoft.com/office/drawing/2012/chart" uri="{CE6537A1-D6FC-4f65-9D91-7224C49458BB}">
                <c15:layout/>
                <c15:showDataLabelsRange val="1"/>
                <c15:showLeaderLines val="1"/>
                <c15:leaderLines>
                  <c:spPr>
                    <a:ln w="9525" cap="flat" cmpd="sng" algn="ctr">
                      <a:solidFill>
                        <a:schemeClr val="tx1">
                          <a:lumMod val="35000"/>
                          <a:lumOff val="65000"/>
                        </a:schemeClr>
                      </a:solidFill>
                      <a:round/>
                    </a:ln>
                    <a:effectLst/>
                  </c:spPr>
                </c15:leaderLines>
              </c:ext>
            </c:extLst>
          </c:dLbls>
          <c:cat>
            <c:numRef>
              <c:f>'[1]Fig 2_'!$C$4:$E$4</c:f>
              <c:numCache>
                <c:formatCode>General</c:formatCode>
                <c:ptCount val="3"/>
                <c:pt idx="0">
                  <c:v>2021</c:v>
                </c:pt>
                <c:pt idx="1">
                  <c:v>2022</c:v>
                </c:pt>
                <c:pt idx="2">
                  <c:v>2023</c:v>
                </c:pt>
              </c:numCache>
            </c:numRef>
          </c:cat>
          <c:val>
            <c:numRef>
              <c:f>'Fig 2'!$C$6:$E$6</c:f>
              <c:numCache>
                <c:formatCode>0</c:formatCode>
                <c:ptCount val="3"/>
                <c:pt idx="0">
                  <c:v>699.25044642857142</c:v>
                </c:pt>
                <c:pt idx="1">
                  <c:v>709.74008350730685</c:v>
                </c:pt>
                <c:pt idx="2">
                  <c:v>729</c:v>
                </c:pt>
              </c:numCache>
            </c:numRef>
          </c:val>
          <c:extLst xmlns:c16r2="http://schemas.microsoft.com/office/drawing/2015/06/chart">
            <c:ext xmlns:c16="http://schemas.microsoft.com/office/drawing/2014/chart" uri="{C3380CC4-5D6E-409C-BE32-E72D297353CC}">
              <c16:uniqueId val="{00000007-0055-4F1B-BFC9-18AACF437882}"/>
            </c:ext>
            <c:ext xmlns:c15="http://schemas.microsoft.com/office/drawing/2012/chart" uri="{02D57815-91ED-43cb-92C2-25804820EDAC}">
              <c15:datalabelsRange>
                <c15:f>'Fig 2'!$F$6:$H$6</c15:f>
                <c15:dlblRangeCache>
                  <c:ptCount val="3"/>
                  <c:pt idx="0">
                    <c:v>79%</c:v>
                  </c:pt>
                  <c:pt idx="1">
                    <c:v>74%</c:v>
                  </c:pt>
                  <c:pt idx="2">
                    <c:v>73%</c:v>
                  </c:pt>
                </c15:dlblRangeCache>
              </c15:datalabelsRange>
            </c:ext>
          </c:extLst>
        </c:ser>
        <c:ser>
          <c:idx val="2"/>
          <c:order val="2"/>
          <c:tx>
            <c:strRef>
              <c:f>'Fig 2'!$B$7</c:f>
              <c:strCache>
                <c:ptCount val="1"/>
                <c:pt idx="0">
                  <c:v>Coups et blessures volontaires suivis de mort (index 6)</c:v>
                </c:pt>
              </c:strCache>
            </c:strRef>
          </c:tx>
          <c:spPr>
            <a:solidFill>
              <a:schemeClr val="accent3"/>
            </a:solidFill>
            <a:ln>
              <a:noFill/>
            </a:ln>
            <a:effectLst/>
          </c:spPr>
          <c:invertIfNegative val="0"/>
          <c:dLbls>
            <c:dLbl>
              <c:idx val="0"/>
              <c:layout/>
              <c:tx>
                <c:rich>
                  <a:bodyPr/>
                  <a:lstStyle/>
                  <a:p>
                    <a:fld id="{D40234D2-A7A3-4552-8588-25B8C3A61F39}" type="CELLRANGE">
                      <a:rPr lang="en-US"/>
                      <a:pPr/>
                      <a:t>[PLAGECELL]</a:t>
                    </a:fld>
                    <a:endParaRPr lang="fr-FR"/>
                  </a:p>
                </c:rich>
              </c:tx>
              <c:dLblPos val="ct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8-0055-4F1B-BFC9-18AACF437882}"/>
                </c:ext>
                <c:ext xmlns:c15="http://schemas.microsoft.com/office/drawing/2012/chart" uri="{CE6537A1-D6FC-4f65-9D91-7224C49458BB}">
                  <c15:layout/>
                  <c15:dlblFieldTable/>
                  <c15:showDataLabelsRange val="1"/>
                </c:ext>
              </c:extLst>
            </c:dLbl>
            <c:dLbl>
              <c:idx val="1"/>
              <c:layout/>
              <c:tx>
                <c:rich>
                  <a:bodyPr/>
                  <a:lstStyle/>
                  <a:p>
                    <a:fld id="{824EBB00-9875-4145-996B-C886BCD0C0D6}" type="CELLRANGE">
                      <a:rPr lang="fr-FR"/>
                      <a:pPr/>
                      <a:t>[PLAGECELL]</a:t>
                    </a:fld>
                    <a:endParaRPr lang="fr-FR"/>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2"/>
              <c:layout/>
              <c:tx>
                <c:rich>
                  <a:bodyPr/>
                  <a:lstStyle/>
                  <a:p>
                    <a:fld id="{CF14246A-E620-4A70-9608-88AF80A06527}" type="CELLRANGE">
                      <a:rPr lang="fr-FR"/>
                      <a:pPr/>
                      <a:t>[PLAGECELL]</a:t>
                    </a:fld>
                    <a:endParaRPr lang="fr-FR"/>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anchor="ctr" anchorCtr="1"/>
              <a:lstStyle/>
              <a:p>
                <a:pPr>
                  <a:defRPr sz="800" b="0" i="0" u="none" strike="noStrike" kern="1200" baseline="0">
                    <a:solidFill>
                      <a:schemeClr val="tx1">
                        <a:lumMod val="75000"/>
                        <a:lumOff val="25000"/>
                      </a:schemeClr>
                    </a:solidFill>
                    <a:latin typeface="+mn-lt"/>
                    <a:ea typeface="+mn-ea"/>
                    <a:cs typeface="+mn-cs"/>
                  </a:defRPr>
                </a:pPr>
                <a:endParaRPr lang="fr-FR"/>
              </a:p>
            </c:txPr>
            <c:dLblPos val="ctr"/>
            <c:showLegendKey val="0"/>
            <c:showVal val="0"/>
            <c:showCatName val="0"/>
            <c:showSerName val="0"/>
            <c:showPercent val="0"/>
            <c:showBubbleSize val="0"/>
            <c:showLeaderLines val="0"/>
            <c:extLst xmlns:c16r2="http://schemas.microsoft.com/office/drawing/2015/06/chart">
              <c:ext xmlns:c15="http://schemas.microsoft.com/office/drawing/2012/chart" uri="{CE6537A1-D6FC-4f65-9D91-7224C49458BB}">
                <c15:layout/>
                <c15:showDataLabelsRange val="1"/>
                <c15:showLeaderLines val="1"/>
                <c15:leaderLines>
                  <c:spPr>
                    <a:ln w="9525" cap="flat" cmpd="sng" algn="ctr">
                      <a:solidFill>
                        <a:schemeClr val="tx1">
                          <a:lumMod val="35000"/>
                          <a:lumOff val="65000"/>
                        </a:schemeClr>
                      </a:solidFill>
                      <a:round/>
                    </a:ln>
                    <a:effectLst/>
                  </c:spPr>
                </c15:leaderLines>
              </c:ext>
            </c:extLst>
          </c:dLbls>
          <c:cat>
            <c:numRef>
              <c:f>'[1]Fig 2_'!$C$4:$E$4</c:f>
              <c:numCache>
                <c:formatCode>General</c:formatCode>
                <c:ptCount val="3"/>
                <c:pt idx="0">
                  <c:v>2021</c:v>
                </c:pt>
                <c:pt idx="1">
                  <c:v>2022</c:v>
                </c:pt>
                <c:pt idx="2">
                  <c:v>2023</c:v>
                </c:pt>
              </c:numCache>
            </c:numRef>
          </c:cat>
          <c:val>
            <c:numRef>
              <c:f>'Fig 2'!$C$7:$E$7</c:f>
              <c:numCache>
                <c:formatCode>0</c:formatCode>
                <c:ptCount val="3"/>
                <c:pt idx="0">
                  <c:v>111.29211309523809</c:v>
                </c:pt>
                <c:pt idx="1">
                  <c:v>137.14300626304802</c:v>
                </c:pt>
                <c:pt idx="2">
                  <c:v>109</c:v>
                </c:pt>
              </c:numCache>
            </c:numRef>
          </c:val>
          <c:extLst xmlns:c16r2="http://schemas.microsoft.com/office/drawing/2015/06/chart">
            <c:ext xmlns:c16="http://schemas.microsoft.com/office/drawing/2014/chart" uri="{C3380CC4-5D6E-409C-BE32-E72D297353CC}">
              <c16:uniqueId val="{0000000B-0055-4F1B-BFC9-18AACF437882}"/>
            </c:ext>
            <c:ext xmlns:c15="http://schemas.microsoft.com/office/drawing/2012/chart" uri="{02D57815-91ED-43cb-92C2-25804820EDAC}">
              <c15:datalabelsRange>
                <c15:f>'Fig 2'!$F$7:$H$7</c15:f>
                <c15:dlblRangeCache>
                  <c:ptCount val="3"/>
                  <c:pt idx="0">
                    <c:v>13%</c:v>
                  </c:pt>
                  <c:pt idx="1">
                    <c:v>14%</c:v>
                  </c:pt>
                  <c:pt idx="2">
                    <c:v>11%</c:v>
                  </c:pt>
                </c15:dlblRangeCache>
              </c15:datalabelsRange>
            </c:ext>
          </c:extLst>
        </c:ser>
        <c:dLbls>
          <c:dLblPos val="ctr"/>
          <c:showLegendKey val="0"/>
          <c:showVal val="1"/>
          <c:showCatName val="0"/>
          <c:showSerName val="0"/>
          <c:showPercent val="0"/>
          <c:showBubbleSize val="0"/>
        </c:dLbls>
        <c:gapWidth val="80"/>
        <c:overlap val="100"/>
        <c:axId val="-1101927360"/>
        <c:axId val="-1101926816"/>
      </c:barChart>
      <c:catAx>
        <c:axId val="-1101927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crossAx val="-1101926816"/>
        <c:crosses val="autoZero"/>
        <c:auto val="1"/>
        <c:lblAlgn val="ctr"/>
        <c:lblOffset val="100"/>
        <c:noMultiLvlLbl val="0"/>
      </c:catAx>
      <c:valAx>
        <c:axId val="-110192681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crossAx val="-1101927360"/>
        <c:crosses val="autoZero"/>
        <c:crossBetween val="between"/>
        <c:majorUnit val="100"/>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sz="800"/>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'Fig 3'!$B$23</c:f>
              <c:strCache>
                <c:ptCount val="1"/>
                <c:pt idx="0">
                  <c:v>Hors cadre familial</c:v>
                </c:pt>
              </c:strCache>
            </c:strRef>
          </c:tx>
          <c:spPr>
            <a:solidFill>
              <a:schemeClr val="accent1"/>
            </a:solidFill>
            <a:ln>
              <a:noFill/>
            </a:ln>
            <a:effectLst/>
          </c:spPr>
          <c:invertIfNegative val="0"/>
          <c:dLbls>
            <c:dLbl>
              <c:idx val="0"/>
              <c:layout/>
              <c:tx>
                <c:rich>
                  <a:bodyPr/>
                  <a:lstStyle/>
                  <a:p>
                    <a:fld id="{5C90B5BA-41A8-4605-9BE5-0A53EDEDB6AE}" type="CELLRANGE">
                      <a:rPr lang="en-US"/>
                      <a:pPr/>
                      <a:t>[PLAGECELL]</a:t>
                    </a:fld>
                    <a:endParaRPr lang="fr-FR"/>
                  </a:p>
                </c:rich>
              </c:tx>
              <c:dLblPos val="ctr"/>
              <c:showLegendKey val="0"/>
              <c:showVal val="0"/>
              <c:showCatName val="0"/>
              <c:showSerName val="0"/>
              <c:showPercent val="0"/>
              <c:showBubbleSize val="0"/>
              <c:extLst>
                <c:ext xmlns:c15="http://schemas.microsoft.com/office/drawing/2012/chart" uri="{CE6537A1-D6FC-4f65-9D91-7224C49458BB}">
                  <c15:layout/>
                  <c15:dlblFieldTable/>
                  <c15:showDataLabelsRange val="1"/>
                </c:ext>
              </c:extLst>
            </c:dLbl>
            <c:dLbl>
              <c:idx val="1"/>
              <c:layout/>
              <c:tx>
                <c:rich>
                  <a:bodyPr/>
                  <a:lstStyle/>
                  <a:p>
                    <a:fld id="{9208857A-3031-4965-88AE-73EB22F2FAEA}" type="CELLRANGE">
                      <a:rPr lang="fr-FR"/>
                      <a:pPr/>
                      <a:t>[PLAGECELL]</a:t>
                    </a:fld>
                    <a:endParaRPr lang="fr-FR"/>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2"/>
              <c:layout/>
              <c:tx>
                <c:rich>
                  <a:bodyPr/>
                  <a:lstStyle/>
                  <a:p>
                    <a:fld id="{C8DD6E42-0BDF-46BA-8285-4421B6468CB1}" type="CELLRANGE">
                      <a:rPr lang="fr-FR"/>
                      <a:pPr/>
                      <a:t>[PLAGECELL]</a:t>
                    </a:fld>
                    <a:endParaRPr lang="fr-FR"/>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dLblPos val="ctr"/>
            <c:showLegendKey val="0"/>
            <c:showVal val="0"/>
            <c:showCatName val="0"/>
            <c:showSerName val="0"/>
            <c:showPercent val="0"/>
            <c:showBubbleSize val="0"/>
            <c:showLeaderLines val="0"/>
            <c:extLst xmlns:c16r2="http://schemas.microsoft.com/office/drawing/2015/06/chart">
              <c:ext xmlns:c15="http://schemas.microsoft.com/office/drawing/2012/chart" uri="{CE6537A1-D6FC-4f65-9D91-7224C49458BB}">
                <c15:layout/>
                <c15:showDataLabelsRange val="1"/>
                <c15:showLeaderLines val="1"/>
                <c15:leaderLines>
                  <c:spPr>
                    <a:ln w="9525" cap="flat" cmpd="sng" algn="ctr">
                      <a:solidFill>
                        <a:schemeClr val="tx1">
                          <a:lumMod val="35000"/>
                          <a:lumOff val="65000"/>
                        </a:schemeClr>
                      </a:solidFill>
                      <a:round/>
                    </a:ln>
                    <a:effectLst/>
                  </c:spPr>
                </c15:leaderLines>
              </c:ext>
            </c:extLst>
          </c:dLbls>
          <c:cat>
            <c:numRef>
              <c:f>'[1]Fig 3_'!$C$23:$E$23</c:f>
              <c:numCache>
                <c:formatCode>General</c:formatCode>
                <c:ptCount val="3"/>
                <c:pt idx="0">
                  <c:v>2021</c:v>
                </c:pt>
                <c:pt idx="1">
                  <c:v>2022</c:v>
                </c:pt>
                <c:pt idx="2">
                  <c:v>2023</c:v>
                </c:pt>
              </c:numCache>
            </c:numRef>
          </c:cat>
          <c:val>
            <c:numRef>
              <c:f>'Fig 3'!$C$23:$E$23</c:f>
              <c:numCache>
                <c:formatCode>0</c:formatCode>
                <c:ptCount val="3"/>
                <c:pt idx="0">
                  <c:v>639.40468750000002</c:v>
                </c:pt>
                <c:pt idx="1">
                  <c:v>713.74425887265136</c:v>
                </c:pt>
                <c:pt idx="2">
                  <c:v>756</c:v>
                </c:pt>
              </c:numCache>
            </c:numRef>
          </c:val>
          <c:extLst xmlns:c16r2="http://schemas.microsoft.com/office/drawing/2015/06/chart">
            <c:ext xmlns:c16="http://schemas.microsoft.com/office/drawing/2014/chart" uri="{C3380CC4-5D6E-409C-BE32-E72D297353CC}">
              <c16:uniqueId val="{00000001-821E-4F0D-B2FE-85D912D3206C}"/>
            </c:ext>
            <c:ext xmlns:c15="http://schemas.microsoft.com/office/drawing/2012/chart" uri="{02D57815-91ED-43cb-92C2-25804820EDAC}">
              <c15:datalabelsRange>
                <c15:f>'Fig 3'!$F$23:$H$23</c15:f>
                <c15:dlblRangeCache>
                  <c:ptCount val="3"/>
                  <c:pt idx="0">
                    <c:v>73%</c:v>
                  </c:pt>
                  <c:pt idx="1">
                    <c:v>74%</c:v>
                  </c:pt>
                  <c:pt idx="2">
                    <c:v>76%</c:v>
                  </c:pt>
                </c15:dlblRangeCache>
              </c15:datalabelsRange>
            </c:ext>
          </c:extLst>
        </c:ser>
        <c:ser>
          <c:idx val="1"/>
          <c:order val="1"/>
          <c:tx>
            <c:strRef>
              <c:f>'Fig 3'!$B$24</c:f>
              <c:strCache>
                <c:ptCount val="1"/>
                <c:pt idx="0">
                  <c:v>Conjuguaux</c:v>
                </c:pt>
              </c:strCache>
            </c:strRef>
          </c:tx>
          <c:spPr>
            <a:solidFill>
              <a:schemeClr val="accent2"/>
            </a:solidFill>
            <a:ln>
              <a:noFill/>
            </a:ln>
            <a:effectLst/>
          </c:spPr>
          <c:invertIfNegative val="0"/>
          <c:dLbls>
            <c:dLbl>
              <c:idx val="0"/>
              <c:layout/>
              <c:tx>
                <c:rich>
                  <a:bodyPr/>
                  <a:lstStyle/>
                  <a:p>
                    <a:fld id="{209D76F2-8C19-4EB9-AEB3-60BA536E528C}" type="CELLRANGE">
                      <a:rPr lang="fr-FR"/>
                      <a:pPr/>
                      <a:t>[PLAGECELL]</a:t>
                    </a:fld>
                    <a:endParaRPr lang="fr-FR"/>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1"/>
              <c:layout/>
              <c:tx>
                <c:rich>
                  <a:bodyPr/>
                  <a:lstStyle/>
                  <a:p>
                    <a:fld id="{2EB9F1D2-C644-4871-B7F2-866D3947B63D}" type="CELLRANGE">
                      <a:rPr lang="fr-FR"/>
                      <a:pPr/>
                      <a:t>[PLAGECELL]</a:t>
                    </a:fld>
                    <a:endParaRPr lang="fr-FR"/>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2"/>
              <c:layout/>
              <c:tx>
                <c:rich>
                  <a:bodyPr/>
                  <a:lstStyle/>
                  <a:p>
                    <a:fld id="{1AF26686-C883-4C56-8E98-37AB758B34EB}" type="CELLRANGE">
                      <a:rPr lang="fr-FR"/>
                      <a:pPr/>
                      <a:t>[PLAGECELL]</a:t>
                    </a:fld>
                    <a:endParaRPr lang="fr-FR"/>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0"/>
            <c:showCatName val="0"/>
            <c:showSerName val="0"/>
            <c:showPercent val="0"/>
            <c:showBubbleSize val="0"/>
            <c:showLeaderLines val="0"/>
            <c:extLst xmlns:c16r2="http://schemas.microsoft.com/office/drawing/2015/06/chart">
              <c:ext xmlns:c15="http://schemas.microsoft.com/office/drawing/2012/chart" uri="{CE6537A1-D6FC-4f65-9D91-7224C49458BB}">
                <c15:layout/>
                <c15:showDataLabelsRange val="1"/>
                <c15:showLeaderLines val="1"/>
                <c15:leaderLines>
                  <c:spPr>
                    <a:ln w="9525" cap="flat" cmpd="sng" algn="ctr">
                      <a:solidFill>
                        <a:schemeClr val="tx1">
                          <a:lumMod val="35000"/>
                          <a:lumOff val="65000"/>
                        </a:schemeClr>
                      </a:solidFill>
                      <a:round/>
                    </a:ln>
                    <a:effectLst/>
                  </c:spPr>
                </c15:leaderLines>
              </c:ext>
            </c:extLst>
          </c:dLbls>
          <c:cat>
            <c:numRef>
              <c:f>'[1]Fig 3_'!$C$23:$E$23</c:f>
              <c:numCache>
                <c:formatCode>General</c:formatCode>
                <c:ptCount val="3"/>
                <c:pt idx="0">
                  <c:v>2021</c:v>
                </c:pt>
                <c:pt idx="1">
                  <c:v>2022</c:v>
                </c:pt>
                <c:pt idx="2">
                  <c:v>2023</c:v>
                </c:pt>
              </c:numCache>
            </c:numRef>
          </c:cat>
          <c:val>
            <c:numRef>
              <c:f>'Fig 3'!$C$24:$E$24</c:f>
              <c:numCache>
                <c:formatCode>0</c:formatCode>
                <c:ptCount val="3"/>
                <c:pt idx="0">
                  <c:v>130.19077380952382</c:v>
                </c:pt>
                <c:pt idx="1">
                  <c:v>139.14509394572025</c:v>
                </c:pt>
                <c:pt idx="2">
                  <c:v>115</c:v>
                </c:pt>
              </c:numCache>
            </c:numRef>
          </c:val>
          <c:extLst xmlns:c16r2="http://schemas.microsoft.com/office/drawing/2015/06/chart">
            <c:ext xmlns:c16="http://schemas.microsoft.com/office/drawing/2014/chart" uri="{C3380CC4-5D6E-409C-BE32-E72D297353CC}">
              <c16:uniqueId val="{00000003-821E-4F0D-B2FE-85D912D3206C}"/>
            </c:ext>
            <c:ext xmlns:c15="http://schemas.microsoft.com/office/drawing/2012/chart" uri="{02D57815-91ED-43cb-92C2-25804820EDAC}">
              <c15:datalabelsRange>
                <c15:f>'Fig 3'!$F$24:$H$24</c15:f>
                <c15:dlblRangeCache>
                  <c:ptCount val="3"/>
                  <c:pt idx="0">
                    <c:v>15%</c:v>
                  </c:pt>
                  <c:pt idx="1">
                    <c:v>15%</c:v>
                  </c:pt>
                  <c:pt idx="2">
                    <c:v>12%</c:v>
                  </c:pt>
                </c15:dlblRangeCache>
              </c15:datalabelsRange>
            </c:ext>
          </c:extLst>
        </c:ser>
        <c:ser>
          <c:idx val="2"/>
          <c:order val="2"/>
          <c:tx>
            <c:strRef>
              <c:f>'Fig 3'!$B$25</c:f>
              <c:strCache>
                <c:ptCount val="1"/>
                <c:pt idx="0">
                  <c:v>Au sein de la famille, hors conjugaux</c:v>
                </c:pt>
              </c:strCache>
            </c:strRef>
          </c:tx>
          <c:spPr>
            <a:solidFill>
              <a:schemeClr val="accent3"/>
            </a:solidFill>
            <a:ln>
              <a:noFill/>
            </a:ln>
            <a:effectLst/>
          </c:spPr>
          <c:invertIfNegative val="0"/>
          <c:dLbls>
            <c:dLbl>
              <c:idx val="0"/>
              <c:layout/>
              <c:tx>
                <c:rich>
                  <a:bodyPr/>
                  <a:lstStyle/>
                  <a:p>
                    <a:fld id="{E3CBDF6C-1750-423B-8E8F-86CC6CC067A8}" type="CELLRANGE">
                      <a:rPr lang="fr-FR"/>
                      <a:pPr/>
                      <a:t>[PLAGECELL]</a:t>
                    </a:fld>
                    <a:endParaRPr lang="fr-FR"/>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1"/>
              <c:layout/>
              <c:tx>
                <c:rich>
                  <a:bodyPr/>
                  <a:lstStyle/>
                  <a:p>
                    <a:fld id="{D485712B-3036-4539-AA73-570302845167}" type="CELLRANGE">
                      <a:rPr lang="fr-FR"/>
                      <a:pPr/>
                      <a:t>[PLAGECELL]</a:t>
                    </a:fld>
                    <a:endParaRPr lang="fr-FR"/>
                  </a:p>
                </c:rich>
              </c:tx>
              <c:dLblPos val="ctr"/>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dLbl>
              <c:idx val="2"/>
              <c:layout>
                <c:manualLayout>
                  <c:x val="0"/>
                  <c:y val="0"/>
                </c:manualLayout>
              </c:layout>
              <c:tx>
                <c:rich>
                  <a:bodyPr/>
                  <a:lstStyle/>
                  <a:p>
                    <a:fld id="{C097D7EB-E4D8-4F54-B064-536DC84AE51F}" type="CELLRANGE">
                      <a:rPr lang="en-US"/>
                      <a:pPr/>
                      <a:t>[PLAGECELL]</a:t>
                    </a:fld>
                    <a:endParaRPr lang="fr-FR"/>
                  </a:p>
                </c:rich>
              </c:tx>
              <c:dLblPos val="ctr"/>
              <c:showLegendKey val="0"/>
              <c:showVal val="0"/>
              <c:showCatName val="0"/>
              <c:showSerName val="0"/>
              <c:showPercent val="0"/>
              <c:showBubbleSize val="0"/>
              <c:extLst>
                <c:ext xmlns:c15="http://schemas.microsoft.com/office/drawing/2012/chart" uri="{CE6537A1-D6FC-4f65-9D91-7224C49458BB}">
                  <c15:layout/>
                  <c15:dlblFieldTable/>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ctr"/>
            <c:showLegendKey val="0"/>
            <c:showVal val="0"/>
            <c:showCatName val="0"/>
            <c:showSerName val="0"/>
            <c:showPercent val="0"/>
            <c:showBubbleSize val="0"/>
            <c:showLeaderLines val="0"/>
            <c:extLst xmlns:c16r2="http://schemas.microsoft.com/office/drawing/2015/06/chart">
              <c:ext xmlns:c15="http://schemas.microsoft.com/office/drawing/2012/chart" uri="{CE6537A1-D6FC-4f65-9D91-7224C49458BB}">
                <c15:layout/>
                <c15:showDataLabelsRange val="1"/>
                <c15:showLeaderLines val="1"/>
                <c15:leaderLines>
                  <c:spPr>
                    <a:ln w="9525" cap="flat" cmpd="sng" algn="ctr">
                      <a:solidFill>
                        <a:schemeClr val="tx1">
                          <a:lumMod val="35000"/>
                          <a:lumOff val="65000"/>
                        </a:schemeClr>
                      </a:solidFill>
                      <a:round/>
                    </a:ln>
                    <a:effectLst/>
                  </c:spPr>
                </c15:leaderLines>
              </c:ext>
            </c:extLst>
          </c:dLbls>
          <c:cat>
            <c:numRef>
              <c:f>'[1]Fig 3_'!$C$23:$E$23</c:f>
              <c:numCache>
                <c:formatCode>General</c:formatCode>
                <c:ptCount val="3"/>
                <c:pt idx="0">
                  <c:v>2021</c:v>
                </c:pt>
                <c:pt idx="1">
                  <c:v>2022</c:v>
                </c:pt>
                <c:pt idx="2">
                  <c:v>2023</c:v>
                </c:pt>
              </c:numCache>
            </c:numRef>
          </c:cat>
          <c:val>
            <c:numRef>
              <c:f>'Fig 3'!$C$25:$E$25</c:f>
              <c:numCache>
                <c:formatCode>0</c:formatCode>
                <c:ptCount val="3"/>
                <c:pt idx="0">
                  <c:v>112.34203869047619</c:v>
                </c:pt>
                <c:pt idx="1">
                  <c:v>106.11064718162839</c:v>
                </c:pt>
                <c:pt idx="2">
                  <c:v>125</c:v>
                </c:pt>
              </c:numCache>
            </c:numRef>
          </c:val>
          <c:extLst xmlns:c16r2="http://schemas.microsoft.com/office/drawing/2015/06/chart">
            <c:ext xmlns:c16="http://schemas.microsoft.com/office/drawing/2014/chart" uri="{C3380CC4-5D6E-409C-BE32-E72D297353CC}">
              <c16:uniqueId val="{00000005-821E-4F0D-B2FE-85D912D3206C}"/>
            </c:ext>
            <c:ext xmlns:c15="http://schemas.microsoft.com/office/drawing/2012/chart" uri="{02D57815-91ED-43cb-92C2-25804820EDAC}">
              <c15:datalabelsRange>
                <c15:f>'Fig 3'!$F$25:$H$25</c15:f>
                <c15:dlblRangeCache>
                  <c:ptCount val="3"/>
                  <c:pt idx="0">
                    <c:v>13%</c:v>
                  </c:pt>
                  <c:pt idx="1">
                    <c:v>11%</c:v>
                  </c:pt>
                  <c:pt idx="2">
                    <c:v>13%</c:v>
                  </c:pt>
                </c15:dlblRangeCache>
              </c15:datalabelsRange>
            </c:ext>
          </c:extLst>
        </c:ser>
        <c:dLbls>
          <c:dLblPos val="ctr"/>
          <c:showLegendKey val="0"/>
          <c:showVal val="1"/>
          <c:showCatName val="0"/>
          <c:showSerName val="0"/>
          <c:showPercent val="0"/>
          <c:showBubbleSize val="0"/>
        </c:dLbls>
        <c:gapWidth val="70"/>
        <c:overlap val="100"/>
        <c:axId val="-1101925184"/>
        <c:axId val="-1101924640"/>
      </c:barChart>
      <c:catAx>
        <c:axId val="-1101925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01924640"/>
        <c:crosses val="autoZero"/>
        <c:auto val="1"/>
        <c:lblAlgn val="ctr"/>
        <c:lblOffset val="100"/>
        <c:noMultiLvlLbl val="0"/>
      </c:catAx>
      <c:valAx>
        <c:axId val="-110192464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101925184"/>
        <c:crosses val="autoZero"/>
        <c:crossBetween val="between"/>
        <c:majorUnit val="100"/>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'Fig 4'!$B$6</c:f>
              <c:strCache>
                <c:ptCount val="1"/>
                <c:pt idx="0">
                  <c:v>Homicides hors cadre familial</c:v>
                </c:pt>
              </c:strCache>
            </c:strRef>
          </c:tx>
          <c:spPr>
            <a:solidFill>
              <a:schemeClr val="accent1"/>
            </a:solidFill>
            <a:ln>
              <a:noFill/>
            </a:ln>
            <a:effectLst/>
          </c:spPr>
          <c:invertIfNegative val="0"/>
          <c:dLbls>
            <c:dLbl>
              <c:idx val="0"/>
              <c:layout/>
              <c:tx>
                <c:rich>
                  <a:bodyPr/>
                  <a:lstStyle/>
                  <a:p>
                    <a:fld id="{6500622B-9F49-4BD8-BDF1-E39DA701DD95}" type="CELLRANGE">
                      <a:rPr lang="en-US"/>
                      <a:pPr/>
                      <a:t>[PLAGECELL]</a:t>
                    </a:fld>
                    <a:endParaRPr lang="fr-FR"/>
                  </a:p>
                </c:rich>
              </c:tx>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0-FCA8-4582-8ACF-9840D4C02DFA}"/>
                </c:ext>
                <c:ext xmlns:c15="http://schemas.microsoft.com/office/drawing/2012/chart" uri="{CE6537A1-D6FC-4f65-9D91-7224C49458BB}">
                  <c15:layout/>
                  <c15:dlblFieldTable/>
                  <c15:showDataLabelsRange val="1"/>
                </c:ext>
              </c:extLst>
            </c:dLbl>
            <c:dLbl>
              <c:idx val="1"/>
              <c:layout/>
              <c:tx>
                <c:rich>
                  <a:bodyPr/>
                  <a:lstStyle/>
                  <a:p>
                    <a:fld id="{C4EE4474-4173-482D-9F91-B439CA371C8E}"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fr-FR"/>
              </a:p>
            </c:txPr>
            <c:showLegendKey val="0"/>
            <c:showVal val="0"/>
            <c:showCatName val="0"/>
            <c:showSerName val="0"/>
            <c:showPercent val="0"/>
            <c:showBubbleSize val="0"/>
            <c:showLeaderLines val="0"/>
            <c:extLst xmlns:c16r2="http://schemas.microsoft.com/office/drawing/2015/06/chart">
              <c:ext xmlns:c15="http://schemas.microsoft.com/office/drawing/2012/chart" uri="{CE6537A1-D6FC-4f65-9D91-7224C49458BB}">
                <c15:layout/>
                <c15:showDataLabelsRange val="1"/>
                <c15:showLeaderLines val="1"/>
                <c15:leaderLines>
                  <c:spPr>
                    <a:ln w="9525" cap="flat" cmpd="sng" algn="ctr">
                      <a:solidFill>
                        <a:schemeClr val="tx1">
                          <a:lumMod val="35000"/>
                          <a:lumOff val="65000"/>
                        </a:schemeClr>
                      </a:solidFill>
                      <a:round/>
                    </a:ln>
                    <a:effectLst/>
                  </c:spPr>
                </c15:leaderLines>
              </c:ext>
            </c:extLst>
          </c:dLbls>
          <c:cat>
            <c:strRef>
              <c:f>'[1]Fig 4_'!$C$5:$D$5</c:f>
              <c:strCache>
                <c:ptCount val="2"/>
                <c:pt idx="0">
                  <c:v>Femmes</c:v>
                </c:pt>
                <c:pt idx="1">
                  <c:v>Hommes</c:v>
                </c:pt>
              </c:strCache>
            </c:strRef>
          </c:cat>
          <c:val>
            <c:numRef>
              <c:f>'[1]Fig 4_'!$C$6:$D$6</c:f>
              <c:numCache>
                <c:formatCode>General</c:formatCode>
                <c:ptCount val="2"/>
                <c:pt idx="0">
                  <c:v>138</c:v>
                </c:pt>
                <c:pt idx="1">
                  <c:v>618</c:v>
                </c:pt>
              </c:numCache>
            </c:numRef>
          </c:val>
          <c:extLst xmlns:c16r2="http://schemas.microsoft.com/office/drawing/2015/06/chart">
            <c:ext xmlns:c16="http://schemas.microsoft.com/office/drawing/2014/chart" uri="{C3380CC4-5D6E-409C-BE32-E72D297353CC}">
              <c16:uniqueId val="{00000002-FCA8-4582-8ACF-9840D4C02DFA}"/>
            </c:ext>
            <c:ext xmlns:c15="http://schemas.microsoft.com/office/drawing/2012/chart" uri="{02D57815-91ED-43cb-92C2-25804820EDAC}">
              <c15:datalabelsRange>
                <c15:f>'Fig 4'!$E$6:$F$6</c15:f>
                <c15:dlblRangeCache>
                  <c:ptCount val="2"/>
                  <c:pt idx="0">
                    <c:v>48,6%</c:v>
                  </c:pt>
                  <c:pt idx="1">
                    <c:v>86,8%</c:v>
                  </c:pt>
                </c15:dlblRangeCache>
              </c15:datalabelsRange>
            </c:ext>
          </c:extLst>
        </c:ser>
        <c:ser>
          <c:idx val="1"/>
          <c:order val="1"/>
          <c:tx>
            <c:strRef>
              <c:f>'Fig 4'!$B$7</c:f>
              <c:strCache>
                <c:ptCount val="1"/>
                <c:pt idx="0">
                  <c:v>Homicides conjugaux</c:v>
                </c:pt>
              </c:strCache>
            </c:strRef>
          </c:tx>
          <c:spPr>
            <a:solidFill>
              <a:schemeClr val="accent2"/>
            </a:solidFill>
            <a:ln>
              <a:noFill/>
            </a:ln>
            <a:effectLst/>
          </c:spPr>
          <c:invertIfNegative val="0"/>
          <c:dLbls>
            <c:dLbl>
              <c:idx val="0"/>
              <c:layout/>
              <c:tx>
                <c:rich>
                  <a:bodyPr/>
                  <a:lstStyle/>
                  <a:p>
                    <a:fld id="{1F52CCE8-AF16-462D-91EB-CEEE348DFE1E}" type="CELLRANGE">
                      <a:rPr lang="en-US"/>
                      <a:pPr/>
                      <a:t>[PLAGECELL]</a:t>
                    </a:fld>
                    <a:endParaRPr lang="fr-FR"/>
                  </a:p>
                </c:rich>
              </c:tx>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3-FCA8-4582-8ACF-9840D4C02DFA}"/>
                </c:ext>
                <c:ext xmlns:c15="http://schemas.microsoft.com/office/drawing/2012/chart" uri="{CE6537A1-D6FC-4f65-9D91-7224C49458BB}">
                  <c15:layout/>
                  <c15:dlblFieldTable/>
                  <c15:showDataLabelsRange val="1"/>
                </c:ext>
              </c:extLst>
            </c:dLbl>
            <c:dLbl>
              <c:idx val="1"/>
              <c:layout/>
              <c:tx>
                <c:rich>
                  <a:bodyPr/>
                  <a:lstStyle/>
                  <a:p>
                    <a:fld id="{235820BA-CDF7-401D-BBE1-2E384FC25159}" type="CELLRANGE">
                      <a:rPr lang="fr-FR"/>
                      <a:pPr/>
                      <a:t>[PLAGECELL]</a:t>
                    </a:fld>
                    <a:endParaRPr lang="fr-FR"/>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fr-FR"/>
              </a:p>
            </c:txPr>
            <c:showLegendKey val="0"/>
            <c:showVal val="0"/>
            <c:showCatName val="0"/>
            <c:showSerName val="0"/>
            <c:showPercent val="0"/>
            <c:showBubbleSize val="0"/>
            <c:showLeaderLines val="0"/>
            <c:extLst xmlns:c16r2="http://schemas.microsoft.com/office/drawing/2015/06/chart">
              <c:ext xmlns:c15="http://schemas.microsoft.com/office/drawing/2012/chart" uri="{CE6537A1-D6FC-4f65-9D91-7224C49458BB}">
                <c15:layout/>
                <c15:showDataLabelsRange val="1"/>
                <c15:showLeaderLines val="1"/>
                <c15:leaderLines>
                  <c:spPr>
                    <a:ln w="9525" cap="flat" cmpd="sng" algn="ctr">
                      <a:solidFill>
                        <a:schemeClr val="tx1">
                          <a:lumMod val="35000"/>
                          <a:lumOff val="65000"/>
                        </a:schemeClr>
                      </a:solidFill>
                      <a:round/>
                    </a:ln>
                    <a:effectLst/>
                  </c:spPr>
                </c15:leaderLines>
              </c:ext>
            </c:extLst>
          </c:dLbls>
          <c:cat>
            <c:strRef>
              <c:f>'[1]Fig 4_'!$C$5:$D$5</c:f>
              <c:strCache>
                <c:ptCount val="2"/>
                <c:pt idx="0">
                  <c:v>Femmes</c:v>
                </c:pt>
                <c:pt idx="1">
                  <c:v>Hommes</c:v>
                </c:pt>
              </c:strCache>
            </c:strRef>
          </c:cat>
          <c:val>
            <c:numRef>
              <c:f>'[1]Fig 4_'!$C$7:$D$7</c:f>
              <c:numCache>
                <c:formatCode>General</c:formatCode>
                <c:ptCount val="2"/>
                <c:pt idx="0">
                  <c:v>93</c:v>
                </c:pt>
                <c:pt idx="1">
                  <c:v>22</c:v>
                </c:pt>
              </c:numCache>
            </c:numRef>
          </c:val>
          <c:extLst xmlns:c16r2="http://schemas.microsoft.com/office/drawing/2015/06/chart">
            <c:ext xmlns:c16="http://schemas.microsoft.com/office/drawing/2014/chart" uri="{C3380CC4-5D6E-409C-BE32-E72D297353CC}">
              <c16:uniqueId val="{00000005-FCA8-4582-8ACF-9840D4C02DFA}"/>
            </c:ext>
            <c:ext xmlns:c15="http://schemas.microsoft.com/office/drawing/2012/chart" uri="{02D57815-91ED-43cb-92C2-25804820EDAC}">
              <c15:datalabelsRange>
                <c15:f>'Fig 4'!$E$7:$F$7</c15:f>
                <c15:dlblRangeCache>
                  <c:ptCount val="2"/>
                  <c:pt idx="0">
                    <c:v>32,7%</c:v>
                  </c:pt>
                  <c:pt idx="1">
                    <c:v>3,1%</c:v>
                  </c:pt>
                </c15:dlblRangeCache>
              </c15:datalabelsRange>
            </c:ext>
          </c:extLst>
        </c:ser>
        <c:ser>
          <c:idx val="2"/>
          <c:order val="2"/>
          <c:tx>
            <c:strRef>
              <c:f>'Fig 4'!$B$8</c:f>
              <c:strCache>
                <c:ptCount val="1"/>
                <c:pt idx="0">
                  <c:v>Autres homicides au sein de la famille</c:v>
                </c:pt>
              </c:strCache>
            </c:strRef>
          </c:tx>
          <c:spPr>
            <a:solidFill>
              <a:schemeClr val="accent3"/>
            </a:solidFill>
            <a:ln>
              <a:noFill/>
            </a:ln>
            <a:effectLst/>
          </c:spPr>
          <c:invertIfNegative val="0"/>
          <c:dLbls>
            <c:dLbl>
              <c:idx val="0"/>
              <c:layout/>
              <c:tx>
                <c:rich>
                  <a:bodyPr/>
                  <a:lstStyle/>
                  <a:p>
                    <a:fld id="{CEA5C18C-3A56-4FB4-ABB3-295E89447D1A}" type="CELLRANGE">
                      <a:rPr lang="en-US"/>
                      <a:pPr/>
                      <a:t>[PLAGECELL]</a:t>
                    </a:fld>
                    <a:endParaRPr lang="fr-FR"/>
                  </a:p>
                </c:rich>
              </c:tx>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6-FCA8-4582-8ACF-9840D4C02DFA}"/>
                </c:ext>
                <c:ext xmlns:c15="http://schemas.microsoft.com/office/drawing/2012/chart" uri="{CE6537A1-D6FC-4f65-9D91-7224C49458BB}">
                  <c15:layout/>
                  <c15:dlblFieldTable/>
                  <c15:showDataLabelsRange val="1"/>
                </c:ext>
              </c:extLst>
            </c:dLbl>
            <c:dLbl>
              <c:idx val="1"/>
              <c:layout>
                <c:manualLayout>
                  <c:x val="-5.8838177638018884E-3"/>
                  <c:y val="-3.1680028728349992E-3"/>
                </c:manualLayout>
              </c:layout>
              <c:tx>
                <c:rich>
                  <a:bodyPr/>
                  <a:lstStyle/>
                  <a:p>
                    <a:fld id="{2ACDAFEA-0B6A-42E8-8286-F455BF6DB172}" type="CELLRANGE">
                      <a:rPr lang="en-US"/>
                      <a:pPr/>
                      <a:t>[PLAGECELL]</a:t>
                    </a:fld>
                    <a:endParaRPr lang="fr-FR"/>
                  </a:p>
                </c:rich>
              </c:tx>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7-FCA8-4582-8ACF-9840D4C02DFA}"/>
                </c:ext>
                <c:ext xmlns:c15="http://schemas.microsoft.com/office/drawing/2012/chart" uri="{CE6537A1-D6FC-4f65-9D91-7224C49458BB}">
                  <c15:layout/>
                  <c15:dlblFieldTable/>
                  <c15:showDataLabelsRange val="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fr-FR"/>
              </a:p>
            </c:txPr>
            <c:showLegendKey val="0"/>
            <c:showVal val="0"/>
            <c:showCatName val="0"/>
            <c:showSerName val="0"/>
            <c:showPercent val="0"/>
            <c:showBubbleSize val="0"/>
            <c:showLeaderLines val="0"/>
            <c:extLst xmlns:c16r2="http://schemas.microsoft.com/office/drawing/2015/06/char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Ref>
              <c:f>'[1]Fig 4_'!$C$5:$D$5</c:f>
              <c:strCache>
                <c:ptCount val="2"/>
                <c:pt idx="0">
                  <c:v>Femmes</c:v>
                </c:pt>
                <c:pt idx="1">
                  <c:v>Hommes</c:v>
                </c:pt>
              </c:strCache>
            </c:strRef>
          </c:cat>
          <c:val>
            <c:numRef>
              <c:f>'[1]Fig 4_'!$C$8:$D$8</c:f>
              <c:numCache>
                <c:formatCode>General</c:formatCode>
                <c:ptCount val="2"/>
                <c:pt idx="0">
                  <c:v>53</c:v>
                </c:pt>
                <c:pt idx="1">
                  <c:v>72</c:v>
                </c:pt>
              </c:numCache>
            </c:numRef>
          </c:val>
          <c:extLst xmlns:c16r2="http://schemas.microsoft.com/office/drawing/2015/06/chart">
            <c:ext xmlns:c16="http://schemas.microsoft.com/office/drawing/2014/chart" uri="{C3380CC4-5D6E-409C-BE32-E72D297353CC}">
              <c16:uniqueId val="{00000008-FCA8-4582-8ACF-9840D4C02DFA}"/>
            </c:ext>
            <c:ext xmlns:c15="http://schemas.microsoft.com/office/drawing/2012/chart" uri="{02D57815-91ED-43cb-92C2-25804820EDAC}">
              <c15:datalabelsRange>
                <c15:f>'Fig 4'!$E$8:$F$8</c15:f>
                <c15:dlblRangeCache>
                  <c:ptCount val="2"/>
                  <c:pt idx="0">
                    <c:v>18,7%</c:v>
                  </c:pt>
                  <c:pt idx="1">
                    <c:v>10,1%</c:v>
                  </c:pt>
                </c15:dlblRangeCache>
              </c15:datalabelsRange>
            </c:ext>
          </c:extLst>
        </c:ser>
        <c:dLbls>
          <c:showLegendKey val="0"/>
          <c:showVal val="0"/>
          <c:showCatName val="0"/>
          <c:showSerName val="0"/>
          <c:showPercent val="0"/>
          <c:showBubbleSize val="0"/>
        </c:dLbls>
        <c:gapWidth val="70"/>
        <c:overlap val="100"/>
        <c:axId val="-462475392"/>
        <c:axId val="-462473760"/>
      </c:barChart>
      <c:catAx>
        <c:axId val="-462475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73760"/>
        <c:crosses val="autoZero"/>
        <c:auto val="1"/>
        <c:lblAlgn val="ctr"/>
        <c:lblOffset val="100"/>
        <c:noMultiLvlLbl val="0"/>
      </c:catAx>
      <c:valAx>
        <c:axId val="-46247376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7539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 5'!$C$6</c:f>
              <c:strCache>
                <c:ptCount val="1"/>
                <c:pt idx="0">
                  <c:v>Femmes </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'[1]Fig 5_'!$B$7:$B$11</c:f>
              <c:strCache>
                <c:ptCount val="5"/>
                <c:pt idx="0">
                  <c:v>0-14 ans</c:v>
                </c:pt>
                <c:pt idx="1">
                  <c:v>15-29 ans</c:v>
                </c:pt>
                <c:pt idx="2">
                  <c:v>30-44 ans</c:v>
                </c:pt>
                <c:pt idx="3">
                  <c:v>45-59 ans</c:v>
                </c:pt>
                <c:pt idx="4">
                  <c:v>60 ans ou plus</c:v>
                </c:pt>
              </c:strCache>
            </c:strRef>
          </c:cat>
          <c:val>
            <c:numRef>
              <c:f>'Fig 5'!$C$7:$C$11</c:f>
              <c:numCache>
                <c:formatCode>0.0</c:formatCode>
                <c:ptCount val="5"/>
                <c:pt idx="0">
                  <c:v>0.81779999999999997</c:v>
                </c:pt>
                <c:pt idx="1">
                  <c:v>0.68169999999999997</c:v>
                </c:pt>
                <c:pt idx="2">
                  <c:v>0.88440000000000007</c:v>
                </c:pt>
                <c:pt idx="3">
                  <c:v>0.89490000000000003</c:v>
                </c:pt>
                <c:pt idx="4">
                  <c:v>0.77059999999999995</c:v>
                </c:pt>
              </c:numCache>
            </c:numRef>
          </c:val>
          <c:smooth val="0"/>
          <c:extLst xmlns:c16r2="http://schemas.microsoft.com/office/drawing/2015/06/chart">
            <c:ext xmlns:c16="http://schemas.microsoft.com/office/drawing/2014/chart" uri="{C3380CC4-5D6E-409C-BE32-E72D297353CC}">
              <c16:uniqueId val="{00000000-5207-48EF-B5F0-2F68DC12F342}"/>
            </c:ext>
          </c:extLst>
        </c:ser>
        <c:ser>
          <c:idx val="1"/>
          <c:order val="1"/>
          <c:tx>
            <c:strRef>
              <c:f>'Fig 5'!$D$6</c:f>
              <c:strCache>
                <c:ptCount val="1"/>
                <c:pt idx="0">
                  <c:v>Hommes </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'[1]Fig 5_'!$B$7:$B$11</c:f>
              <c:strCache>
                <c:ptCount val="5"/>
                <c:pt idx="0">
                  <c:v>0-14 ans</c:v>
                </c:pt>
                <c:pt idx="1">
                  <c:v>15-29 ans</c:v>
                </c:pt>
                <c:pt idx="2">
                  <c:v>30-44 ans</c:v>
                </c:pt>
                <c:pt idx="3">
                  <c:v>45-59 ans</c:v>
                </c:pt>
                <c:pt idx="4">
                  <c:v>60 ans ou plus</c:v>
                </c:pt>
              </c:strCache>
            </c:strRef>
          </c:cat>
          <c:val>
            <c:numRef>
              <c:f>'Fig 5'!$D$7:$D$11</c:f>
              <c:numCache>
                <c:formatCode>0.0</c:formatCode>
                <c:ptCount val="5"/>
                <c:pt idx="0">
                  <c:v>0.84660000000000002</c:v>
                </c:pt>
                <c:pt idx="1">
                  <c:v>3.9767000000000001</c:v>
                </c:pt>
                <c:pt idx="2">
                  <c:v>3.4762999999999997</c:v>
                </c:pt>
                <c:pt idx="3">
                  <c:v>2.0514000000000001</c:v>
                </c:pt>
                <c:pt idx="4">
                  <c:v>0.88219999999999998</c:v>
                </c:pt>
              </c:numCache>
            </c:numRef>
          </c:val>
          <c:smooth val="0"/>
          <c:extLst xmlns:c16r2="http://schemas.microsoft.com/office/drawing/2015/06/chart">
            <c:ext xmlns:c16="http://schemas.microsoft.com/office/drawing/2014/chart" uri="{C3380CC4-5D6E-409C-BE32-E72D297353CC}">
              <c16:uniqueId val="{00000001-5207-48EF-B5F0-2F68DC12F342}"/>
            </c:ext>
          </c:extLst>
        </c:ser>
        <c:ser>
          <c:idx val="2"/>
          <c:order val="2"/>
          <c:tx>
            <c:strRef>
              <c:f>'Fig 5'!$E$6</c:f>
              <c:strCache>
                <c:ptCount val="1"/>
                <c:pt idx="0">
                  <c:v>Ensemble</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'[1]Fig 5_'!$B$7:$B$11</c:f>
              <c:strCache>
                <c:ptCount val="5"/>
                <c:pt idx="0">
                  <c:v>0-14 ans</c:v>
                </c:pt>
                <c:pt idx="1">
                  <c:v>15-29 ans</c:v>
                </c:pt>
                <c:pt idx="2">
                  <c:v>30-44 ans</c:v>
                </c:pt>
                <c:pt idx="3">
                  <c:v>45-59 ans</c:v>
                </c:pt>
                <c:pt idx="4">
                  <c:v>60 ans ou plus</c:v>
                </c:pt>
              </c:strCache>
            </c:strRef>
          </c:cat>
          <c:val>
            <c:numRef>
              <c:f>'Fig 5'!$E$7:$E$11</c:f>
              <c:numCache>
                <c:formatCode>0.0</c:formatCode>
                <c:ptCount val="5"/>
                <c:pt idx="0">
                  <c:v>0.83252013955416171</c:v>
                </c:pt>
                <c:pt idx="1">
                  <c:v>2.3558555922562272</c:v>
                </c:pt>
                <c:pt idx="2">
                  <c:v>2.150621259724419</c:v>
                </c:pt>
                <c:pt idx="3">
                  <c:v>1.4635243106174896</c:v>
                </c:pt>
                <c:pt idx="4">
                  <c:v>0.82011742687889311</c:v>
                </c:pt>
              </c:numCache>
            </c:numRef>
          </c:val>
          <c:smooth val="0"/>
          <c:extLst xmlns:c16r2="http://schemas.microsoft.com/office/drawing/2015/06/chart">
            <c:ext xmlns:c16="http://schemas.microsoft.com/office/drawing/2014/chart" uri="{C3380CC4-5D6E-409C-BE32-E72D297353CC}">
              <c16:uniqueId val="{00000002-5207-48EF-B5F0-2F68DC12F342}"/>
            </c:ext>
          </c:extLst>
        </c:ser>
        <c:dLbls>
          <c:showLegendKey val="0"/>
          <c:showVal val="0"/>
          <c:showCatName val="0"/>
          <c:showSerName val="0"/>
          <c:showPercent val="0"/>
          <c:showBubbleSize val="0"/>
        </c:dLbls>
        <c:marker val="1"/>
        <c:smooth val="0"/>
        <c:axId val="-462479200"/>
        <c:axId val="-462472128"/>
      </c:lineChart>
      <c:catAx>
        <c:axId val="-462479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72128"/>
        <c:crosses val="autoZero"/>
        <c:auto val="1"/>
        <c:lblAlgn val="ctr"/>
        <c:lblOffset val="100"/>
        <c:noMultiLvlLbl val="0"/>
      </c:catAx>
      <c:valAx>
        <c:axId val="-46247212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7920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 5'!$C$20</c:f>
              <c:strCache>
                <c:ptCount val="1"/>
                <c:pt idx="0">
                  <c:v>Femmes </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'[1]Fig 5_'!$B$21:$B$25</c:f>
              <c:strCache>
                <c:ptCount val="5"/>
                <c:pt idx="0">
                  <c:v>0-14 ans</c:v>
                </c:pt>
                <c:pt idx="1">
                  <c:v>15-29 ans</c:v>
                </c:pt>
                <c:pt idx="2">
                  <c:v>30-44 ans</c:v>
                </c:pt>
                <c:pt idx="3">
                  <c:v>45-59 ans</c:v>
                </c:pt>
                <c:pt idx="4">
                  <c:v>60 ans ou plus</c:v>
                </c:pt>
              </c:strCache>
            </c:strRef>
          </c:cat>
          <c:val>
            <c:numRef>
              <c:f>'Fig 5'!$C$21:$C$25</c:f>
              <c:numCache>
                <c:formatCode>0.0</c:formatCode>
                <c:ptCount val="5"/>
                <c:pt idx="0">
                  <c:v>0.53939999999999999</c:v>
                </c:pt>
                <c:pt idx="1">
                  <c:v>0.28970000000000001</c:v>
                </c:pt>
                <c:pt idx="2">
                  <c:v>0.43440000000000001</c:v>
                </c:pt>
                <c:pt idx="3">
                  <c:v>0.49220000000000003</c:v>
                </c:pt>
                <c:pt idx="4">
                  <c:v>0.35639999999999999</c:v>
                </c:pt>
              </c:numCache>
            </c:numRef>
          </c:val>
          <c:smooth val="0"/>
          <c:extLst xmlns:c16r2="http://schemas.microsoft.com/office/drawing/2015/06/chart">
            <c:ext xmlns:c16="http://schemas.microsoft.com/office/drawing/2014/chart" uri="{C3380CC4-5D6E-409C-BE32-E72D297353CC}">
              <c16:uniqueId val="{00000000-D641-4636-B1F3-49E9317339E0}"/>
            </c:ext>
          </c:extLst>
        </c:ser>
        <c:ser>
          <c:idx val="1"/>
          <c:order val="1"/>
          <c:tx>
            <c:strRef>
              <c:f>'Fig 5'!$D$20</c:f>
              <c:strCache>
                <c:ptCount val="1"/>
                <c:pt idx="0">
                  <c:v>Hommes </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'[1]Fig 5_'!$B$21:$B$25</c:f>
              <c:strCache>
                <c:ptCount val="5"/>
                <c:pt idx="0">
                  <c:v>0-14 ans</c:v>
                </c:pt>
                <c:pt idx="1">
                  <c:v>15-29 ans</c:v>
                </c:pt>
                <c:pt idx="2">
                  <c:v>30-44 ans</c:v>
                </c:pt>
                <c:pt idx="3">
                  <c:v>45-59 ans</c:v>
                </c:pt>
                <c:pt idx="4">
                  <c:v>60 ans ou plus</c:v>
                </c:pt>
              </c:strCache>
            </c:strRef>
          </c:cat>
          <c:val>
            <c:numRef>
              <c:f>'Fig 5'!$D$21:$D$25</c:f>
              <c:numCache>
                <c:formatCode>0.0</c:formatCode>
                <c:ptCount val="5"/>
                <c:pt idx="0">
                  <c:v>0.66400000000000003</c:v>
                </c:pt>
                <c:pt idx="1">
                  <c:v>9.9000000000000005E-2</c:v>
                </c:pt>
                <c:pt idx="2">
                  <c:v>0.22739999999999999</c:v>
                </c:pt>
                <c:pt idx="3">
                  <c:v>0.32390000000000002</c:v>
                </c:pt>
                <c:pt idx="4">
                  <c:v>0.15709999999999999</c:v>
                </c:pt>
              </c:numCache>
            </c:numRef>
          </c:val>
          <c:smooth val="0"/>
          <c:extLst xmlns:c16r2="http://schemas.microsoft.com/office/drawing/2015/06/chart">
            <c:ext xmlns:c16="http://schemas.microsoft.com/office/drawing/2014/chart" uri="{C3380CC4-5D6E-409C-BE32-E72D297353CC}">
              <c16:uniqueId val="{00000001-D641-4636-B1F3-49E9317339E0}"/>
            </c:ext>
          </c:extLst>
        </c:ser>
        <c:ser>
          <c:idx val="2"/>
          <c:order val="2"/>
          <c:tx>
            <c:strRef>
              <c:f>'Fig 5'!$E$20</c:f>
              <c:strCache>
                <c:ptCount val="1"/>
                <c:pt idx="0">
                  <c:v>Ensemble</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'[1]Fig 5_'!$B$21:$B$25</c:f>
              <c:strCache>
                <c:ptCount val="5"/>
                <c:pt idx="0">
                  <c:v>0-14 ans</c:v>
                </c:pt>
                <c:pt idx="1">
                  <c:v>15-29 ans</c:v>
                </c:pt>
                <c:pt idx="2">
                  <c:v>30-44 ans</c:v>
                </c:pt>
                <c:pt idx="3">
                  <c:v>45-59 ans</c:v>
                </c:pt>
                <c:pt idx="4">
                  <c:v>60 ans ou plus</c:v>
                </c:pt>
              </c:strCache>
            </c:strRef>
          </c:cat>
          <c:val>
            <c:numRef>
              <c:f>'Fig 5'!$E$21:$E$25</c:f>
              <c:numCache>
                <c:formatCode>0.0</c:formatCode>
                <c:ptCount val="5"/>
                <c:pt idx="0">
                  <c:v>0.6031523460035253</c:v>
                </c:pt>
                <c:pt idx="1">
                  <c:v>0.19282803780033178</c:v>
                </c:pt>
                <c:pt idx="2">
                  <c:v>0.33330661589824945</c:v>
                </c:pt>
                <c:pt idx="3">
                  <c:v>0.40948348587225097</c:v>
                </c:pt>
                <c:pt idx="4">
                  <c:v>0.26801223100617422</c:v>
                </c:pt>
              </c:numCache>
            </c:numRef>
          </c:val>
          <c:smooth val="0"/>
          <c:extLst xmlns:c16r2="http://schemas.microsoft.com/office/drawing/2015/06/chart">
            <c:ext xmlns:c16="http://schemas.microsoft.com/office/drawing/2014/chart" uri="{C3380CC4-5D6E-409C-BE32-E72D297353CC}">
              <c16:uniqueId val="{00000002-D641-4636-B1F3-49E9317339E0}"/>
            </c:ext>
          </c:extLst>
        </c:ser>
        <c:dLbls>
          <c:showLegendKey val="0"/>
          <c:showVal val="0"/>
          <c:showCatName val="0"/>
          <c:showSerName val="0"/>
          <c:showPercent val="0"/>
          <c:showBubbleSize val="0"/>
        </c:dLbls>
        <c:marker val="1"/>
        <c:smooth val="0"/>
        <c:axId val="-462474848"/>
        <c:axId val="-462478656"/>
      </c:lineChart>
      <c:catAx>
        <c:axId val="-462474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78656"/>
        <c:crosses val="autoZero"/>
        <c:auto val="1"/>
        <c:lblAlgn val="ctr"/>
        <c:lblOffset val="100"/>
        <c:noMultiLvlLbl val="0"/>
      </c:catAx>
      <c:valAx>
        <c:axId val="-46247865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7484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'Fig 5'!$C$35</c:f>
              <c:strCache>
                <c:ptCount val="1"/>
                <c:pt idx="0">
                  <c:v>Femmes </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'[1]Fig 5_'!$B$36:$B$40</c:f>
              <c:strCache>
                <c:ptCount val="5"/>
                <c:pt idx="0">
                  <c:v>0-14 ans</c:v>
                </c:pt>
                <c:pt idx="1">
                  <c:v>15-29 ans</c:v>
                </c:pt>
                <c:pt idx="2">
                  <c:v>30-44 ans</c:v>
                </c:pt>
                <c:pt idx="3">
                  <c:v>45-59 ans</c:v>
                </c:pt>
                <c:pt idx="4">
                  <c:v>60 ans ou plus</c:v>
                </c:pt>
              </c:strCache>
            </c:strRef>
          </c:cat>
          <c:val>
            <c:numRef>
              <c:f>'Fig 5'!$C$36:$C$40</c:f>
              <c:numCache>
                <c:formatCode>0.0</c:formatCode>
                <c:ptCount val="5"/>
                <c:pt idx="0">
                  <c:v>0.27839999999999998</c:v>
                </c:pt>
                <c:pt idx="1">
                  <c:v>0.39200000000000002</c:v>
                </c:pt>
                <c:pt idx="2">
                  <c:v>0.45</c:v>
                </c:pt>
                <c:pt idx="3">
                  <c:v>0.4027</c:v>
                </c:pt>
                <c:pt idx="4">
                  <c:v>0.41420000000000001</c:v>
                </c:pt>
              </c:numCache>
            </c:numRef>
          </c:val>
          <c:smooth val="0"/>
          <c:extLst xmlns:c16r2="http://schemas.microsoft.com/office/drawing/2015/06/chart">
            <c:ext xmlns:c16="http://schemas.microsoft.com/office/drawing/2014/chart" uri="{C3380CC4-5D6E-409C-BE32-E72D297353CC}">
              <c16:uniqueId val="{00000000-8102-46AA-A0C0-958C366225BB}"/>
            </c:ext>
          </c:extLst>
        </c:ser>
        <c:ser>
          <c:idx val="1"/>
          <c:order val="1"/>
          <c:tx>
            <c:strRef>
              <c:f>'Fig 5'!$D$35</c:f>
              <c:strCache>
                <c:ptCount val="1"/>
                <c:pt idx="0">
                  <c:v>Hommes </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'[1]Fig 5_'!$B$36:$B$40</c:f>
              <c:strCache>
                <c:ptCount val="5"/>
                <c:pt idx="0">
                  <c:v>0-14 ans</c:v>
                </c:pt>
                <c:pt idx="1">
                  <c:v>15-29 ans</c:v>
                </c:pt>
                <c:pt idx="2">
                  <c:v>30-44 ans</c:v>
                </c:pt>
                <c:pt idx="3">
                  <c:v>45-59 ans</c:v>
                </c:pt>
                <c:pt idx="4">
                  <c:v>60 ans ou plus</c:v>
                </c:pt>
              </c:strCache>
            </c:strRef>
          </c:cat>
          <c:val>
            <c:numRef>
              <c:f>'Fig 5'!$D$36:$D$40</c:f>
              <c:numCache>
                <c:formatCode>0.0</c:formatCode>
                <c:ptCount val="5"/>
                <c:pt idx="0">
                  <c:v>0.18260000000000001</c:v>
                </c:pt>
                <c:pt idx="1">
                  <c:v>3.8776999999999999</c:v>
                </c:pt>
                <c:pt idx="2">
                  <c:v>3.2488999999999999</c:v>
                </c:pt>
                <c:pt idx="3">
                  <c:v>1.7275</c:v>
                </c:pt>
                <c:pt idx="4">
                  <c:v>0.72509999999999997</c:v>
                </c:pt>
              </c:numCache>
            </c:numRef>
          </c:val>
          <c:smooth val="0"/>
          <c:extLst xmlns:c16r2="http://schemas.microsoft.com/office/drawing/2015/06/chart">
            <c:ext xmlns:c16="http://schemas.microsoft.com/office/drawing/2014/chart" uri="{C3380CC4-5D6E-409C-BE32-E72D297353CC}">
              <c16:uniqueId val="{00000001-8102-46AA-A0C0-958C366225BB}"/>
            </c:ext>
          </c:extLst>
        </c:ser>
        <c:ser>
          <c:idx val="2"/>
          <c:order val="2"/>
          <c:tx>
            <c:strRef>
              <c:f>'Fig 5'!$E$35</c:f>
              <c:strCache>
                <c:ptCount val="1"/>
                <c:pt idx="0">
                  <c:v>Ensemble</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'[1]Fig 5_'!$B$36:$B$40</c:f>
              <c:strCache>
                <c:ptCount val="5"/>
                <c:pt idx="0">
                  <c:v>0-14 ans</c:v>
                </c:pt>
                <c:pt idx="1">
                  <c:v>15-29 ans</c:v>
                </c:pt>
                <c:pt idx="2">
                  <c:v>30-44 ans</c:v>
                </c:pt>
                <c:pt idx="3">
                  <c:v>45-59 ans</c:v>
                </c:pt>
                <c:pt idx="4">
                  <c:v>60 ans ou plus</c:v>
                </c:pt>
              </c:strCache>
            </c:strRef>
          </c:cat>
          <c:val>
            <c:numRef>
              <c:f>'Fig 5'!$E$36:$E$40</c:f>
              <c:numCache>
                <c:formatCode>0.0</c:formatCode>
                <c:ptCount val="5"/>
                <c:pt idx="0">
                  <c:v>0.22936779355063638</c:v>
                </c:pt>
                <c:pt idx="1">
                  <c:v>2.1630275544558955</c:v>
                </c:pt>
                <c:pt idx="2">
                  <c:v>1.8173146438261694</c:v>
                </c:pt>
                <c:pt idx="3">
                  <c:v>1.0540408247452386</c:v>
                </c:pt>
                <c:pt idx="4">
                  <c:v>0.55210519587271889</c:v>
                </c:pt>
              </c:numCache>
            </c:numRef>
          </c:val>
          <c:smooth val="0"/>
          <c:extLst xmlns:c16r2="http://schemas.microsoft.com/office/drawing/2015/06/chart">
            <c:ext xmlns:c16="http://schemas.microsoft.com/office/drawing/2014/chart" uri="{C3380CC4-5D6E-409C-BE32-E72D297353CC}">
              <c16:uniqueId val="{00000002-8102-46AA-A0C0-958C366225BB}"/>
            </c:ext>
          </c:extLst>
        </c:ser>
        <c:dLbls>
          <c:showLegendKey val="0"/>
          <c:showVal val="0"/>
          <c:showCatName val="0"/>
          <c:showSerName val="0"/>
          <c:showPercent val="0"/>
          <c:showBubbleSize val="0"/>
        </c:dLbls>
        <c:marker val="1"/>
        <c:smooth val="0"/>
        <c:axId val="-462477024"/>
        <c:axId val="-462474304"/>
      </c:lineChart>
      <c:catAx>
        <c:axId val="-462477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74304"/>
        <c:crosses val="autoZero"/>
        <c:auto val="1"/>
        <c:lblAlgn val="ctr"/>
        <c:lblOffset val="100"/>
        <c:noMultiLvlLbl val="0"/>
      </c:catAx>
      <c:valAx>
        <c:axId val="-46247430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6247702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96894852983582"/>
          <c:y val="1.3298266038779561E-2"/>
          <c:w val="0.61056964119312918"/>
          <c:h val="0.74628931111613206"/>
        </c:manualLayout>
      </c:layout>
      <c:pieChart>
        <c:varyColors val="1"/>
        <c:ser>
          <c:idx val="0"/>
          <c:order val="0"/>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1-2E4E-410E-BD4F-F5B7F33112DC}"/>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3-2E4E-410E-BD4F-F5B7F33112DC}"/>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5-2E4E-410E-BD4F-F5B7F33112DC}"/>
              </c:ext>
            </c:extLst>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7-2E4E-410E-BD4F-F5B7F33112DC}"/>
              </c:ext>
            </c:extLst>
          </c:dPt>
          <c:dPt>
            <c:idx val="4"/>
            <c:bubble3D val="0"/>
            <c:spPr>
              <a:gradFill rotWithShape="1">
                <a:gsLst>
                  <a:gs pos="0">
                    <a:schemeClr val="accent5">
                      <a:satMod val="103000"/>
                      <a:lumMod val="102000"/>
                      <a:tint val="94000"/>
                    </a:schemeClr>
                  </a:gs>
                  <a:gs pos="50000">
                    <a:schemeClr val="accent5">
                      <a:satMod val="110000"/>
                      <a:lumMod val="100000"/>
                      <a:shade val="100000"/>
                    </a:schemeClr>
                  </a:gs>
                  <a:gs pos="100000">
                    <a:schemeClr val="accent5">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9-2E4E-410E-BD4F-F5B7F33112DC}"/>
              </c:ext>
            </c:extLst>
          </c:dPt>
          <c:dPt>
            <c:idx val="5"/>
            <c:bubble3D val="0"/>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B-2E4E-410E-BD4F-F5B7F33112DC}"/>
              </c:ext>
            </c:extLst>
          </c:dPt>
          <c:dPt>
            <c:idx val="6"/>
            <c:bubble3D val="0"/>
            <c:spPr>
              <a:gradFill rotWithShape="1">
                <a:gsLst>
                  <a:gs pos="0">
                    <a:schemeClr val="accent1">
                      <a:lumMod val="60000"/>
                      <a:satMod val="103000"/>
                      <a:lumMod val="102000"/>
                      <a:tint val="94000"/>
                    </a:schemeClr>
                  </a:gs>
                  <a:gs pos="50000">
                    <a:schemeClr val="accent1">
                      <a:lumMod val="60000"/>
                      <a:satMod val="110000"/>
                      <a:lumMod val="100000"/>
                      <a:shade val="100000"/>
                    </a:schemeClr>
                  </a:gs>
                  <a:gs pos="100000">
                    <a:schemeClr val="accent1">
                      <a:lumMod val="60000"/>
                      <a:lumMod val="99000"/>
                      <a:satMod val="120000"/>
                      <a:shade val="78000"/>
                    </a:schemeClr>
                  </a:gs>
                </a:gsLst>
                <a:lin ang="5400000" scaled="0"/>
              </a:gradFill>
              <a:ln>
                <a:noFill/>
              </a:ln>
              <a:effectLst/>
            </c:spPr>
            <c:extLst xmlns:c16r2="http://schemas.microsoft.com/office/drawing/2015/06/chart">
              <c:ext xmlns:c16="http://schemas.microsoft.com/office/drawing/2014/chart" uri="{C3380CC4-5D6E-409C-BE32-E72D297353CC}">
                <c16:uniqueId val="{0000000D-C5BB-4085-AFAA-55D4206326CA}"/>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fr-FR"/>
              </a:p>
            </c:txPr>
            <c:dLblPos val="bestFit"/>
            <c:showLegendKey val="0"/>
            <c:showVal val="1"/>
            <c:showCatName val="0"/>
            <c:showSerName val="0"/>
            <c:showPercent val="0"/>
            <c:showBubbleSize val="0"/>
            <c:showLeaderLines val="1"/>
            <c:leaderLines>
              <c:spPr>
                <a:ln w="9525">
                  <a:solidFill>
                    <a:schemeClr val="tx2">
                      <a:lumMod val="35000"/>
                      <a:lumOff val="65000"/>
                    </a:schemeClr>
                  </a:solidFill>
                </a:ln>
                <a:effectLst/>
              </c:spPr>
            </c:leaderLines>
            <c:extLst xmlns:c16r2="http://schemas.microsoft.com/office/drawing/2015/06/chart">
              <c:ext xmlns:c15="http://schemas.microsoft.com/office/drawing/2012/chart" uri="{CE6537A1-D6FC-4f65-9D91-7224C49458BB}"/>
            </c:extLst>
          </c:dLbls>
          <c:cat>
            <c:strRef>
              <c:f>'[1]Fig 6_'!$B$28:$H$28</c:f>
              <c:strCache>
                <c:ptCount val="7"/>
                <c:pt idx="0">
                  <c:v>France</c:v>
                </c:pt>
                <c:pt idx="1">
                  <c:v>UE27 hors France</c:v>
                </c:pt>
                <c:pt idx="2">
                  <c:v>Europe hors UE27</c:v>
                </c:pt>
                <c:pt idx="3">
                  <c:v>Afrique</c:v>
                </c:pt>
                <c:pt idx="4">
                  <c:v>Asie</c:v>
                </c:pt>
                <c:pt idx="5">
                  <c:v>Amérique</c:v>
                </c:pt>
                <c:pt idx="6">
                  <c:v>Indéterminée</c:v>
                </c:pt>
              </c:strCache>
            </c:strRef>
          </c:cat>
          <c:val>
            <c:numRef>
              <c:f>'Fig 6_'!$B$25:$H$25</c:f>
              <c:numCache>
                <c:formatCode>0</c:formatCode>
                <c:ptCount val="7"/>
                <c:pt idx="0">
                  <c:v>77.710843373493972</c:v>
                </c:pt>
                <c:pt idx="1">
                  <c:v>2.0080321285140563</c:v>
                </c:pt>
                <c:pt idx="2">
                  <c:v>1.3052208835341366</c:v>
                </c:pt>
                <c:pt idx="3">
                  <c:v>9.3373493975903603</c:v>
                </c:pt>
                <c:pt idx="4">
                  <c:v>2.2088353413654618</c:v>
                </c:pt>
                <c:pt idx="5">
                  <c:v>4.7188755020080322</c:v>
                </c:pt>
                <c:pt idx="6">
                  <c:v>2.7108433734939759</c:v>
                </c:pt>
              </c:numCache>
            </c:numRef>
          </c:val>
          <c:extLst xmlns:c16r2="http://schemas.microsoft.com/office/drawing/2015/06/chart">
            <c:ext xmlns:c16="http://schemas.microsoft.com/office/drawing/2014/chart" uri="{C3380CC4-5D6E-409C-BE32-E72D297353CC}">
              <c16:uniqueId val="{0000000C-2E4E-410E-BD4F-F5B7F33112DC}"/>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layout>
        <c:manualLayout>
          <c:xMode val="edge"/>
          <c:yMode val="edge"/>
          <c:x val="6.2846597238452831E-2"/>
          <c:y val="0.78738059701215668"/>
          <c:w val="0.87430650198966164"/>
          <c:h val="0.1843489010306119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fr-F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8839426590967323E-2"/>
          <c:y val="2.5798750173361321E-2"/>
          <c:w val="0.81101785714285712"/>
          <c:h val="0.60701762939218185"/>
        </c:manualLayout>
      </c:layout>
      <c:barChart>
        <c:barDir val="col"/>
        <c:grouping val="clustered"/>
        <c:varyColors val="0"/>
        <c:ser>
          <c:idx val="0"/>
          <c:order val="0"/>
          <c:tx>
            <c:strRef>
              <c:f>'Fig 7'!$D$5</c:f>
              <c:strCache>
                <c:ptCount val="1"/>
                <c:pt idx="0">
                  <c:v>France</c:v>
                </c:pt>
              </c:strCache>
            </c:strRef>
          </c:tx>
          <c:spPr>
            <a:solidFill>
              <a:schemeClr val="accent1"/>
            </a:solidFill>
            <a:ln>
              <a:noFill/>
            </a:ln>
            <a:effectLst/>
          </c:spPr>
          <c:invertIfNegative val="0"/>
          <c:dLbls>
            <c:spPr>
              <a:noFill/>
              <a:ln>
                <a:noFill/>
              </a:ln>
              <a:effectLst/>
            </c:spPr>
            <c:txPr>
              <a:bodyPr rot="-5400000" spcFirstLastPara="1" vertOverflow="ellipsis"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fr-FR"/>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'[1]Fig 7'!$B$6:$B$15</c:f>
              <c:strCache>
                <c:ptCount val="10"/>
                <c:pt idx="0">
                  <c:v>Communes rurales</c:v>
                </c:pt>
                <c:pt idx="1">
                  <c:v>de 2 000 à 5 000 habitants</c:v>
                </c:pt>
                <c:pt idx="2">
                  <c:v>de 5 000 à 10 000 habitants</c:v>
                </c:pt>
                <c:pt idx="3">
                  <c:v>de 10 000 à 20 000 habitants</c:v>
                </c:pt>
                <c:pt idx="4">
                  <c:v>de 20 000 à 50 000 habitants</c:v>
                </c:pt>
                <c:pt idx="5">
                  <c:v>de 50 000 à 100 000 habitants</c:v>
                </c:pt>
                <c:pt idx="6">
                  <c:v>de 100 000 à 200 000 habitants</c:v>
                </c:pt>
                <c:pt idx="7">
                  <c:v>de 200 000 à 2 000 000 habitants</c:v>
                </c:pt>
                <c:pt idx="8">
                  <c:v>Unité urbaine de Paris</c:v>
                </c:pt>
                <c:pt idx="9">
                  <c:v>France</c:v>
                </c:pt>
              </c:strCache>
            </c:strRef>
          </c:cat>
          <c:val>
            <c:numRef>
              <c:f>'Fig 7'!$D$6:$D$15</c:f>
              <c:numCache>
                <c:formatCode>0.0</c:formatCode>
                <c:ptCount val="10"/>
                <c:pt idx="0">
                  <c:v>0.75866712778359302</c:v>
                </c:pt>
                <c:pt idx="1">
                  <c:v>1.2310051909665201</c:v>
                </c:pt>
                <c:pt idx="2">
                  <c:v>1.1942574314062</c:v>
                </c:pt>
                <c:pt idx="3">
                  <c:v>1.10782747807348</c:v>
                </c:pt>
                <c:pt idx="4">
                  <c:v>1.5512527120745099</c:v>
                </c:pt>
                <c:pt idx="5">
                  <c:v>1.49577443721487</c:v>
                </c:pt>
                <c:pt idx="6">
                  <c:v>3.1858333499691001</c:v>
                </c:pt>
                <c:pt idx="7">
                  <c:v>1.96095824951639</c:v>
                </c:pt>
                <c:pt idx="8">
                  <c:v>1.24876604010137</c:v>
                </c:pt>
                <c:pt idx="9">
                  <c:v>1.4719667914833421</c:v>
                </c:pt>
              </c:numCache>
            </c:numRef>
          </c:val>
          <c:extLst xmlns:c16r2="http://schemas.microsoft.com/office/drawing/2015/06/chart">
            <c:ext xmlns:c16="http://schemas.microsoft.com/office/drawing/2014/chart" uri="{C3380CC4-5D6E-409C-BE32-E72D297353CC}">
              <c16:uniqueId val="{00000000-A39B-4F91-A353-FDAABD78F789}"/>
            </c:ext>
          </c:extLst>
        </c:ser>
        <c:dLbls>
          <c:showLegendKey val="0"/>
          <c:showVal val="0"/>
          <c:showCatName val="0"/>
          <c:showSerName val="0"/>
          <c:showPercent val="0"/>
          <c:showBubbleSize val="0"/>
        </c:dLbls>
        <c:gapWidth val="70"/>
        <c:axId val="-462477568"/>
        <c:axId val="-462476480"/>
      </c:barChart>
      <c:lineChart>
        <c:grouping val="standard"/>
        <c:varyColors val="0"/>
        <c:ser>
          <c:idx val="1"/>
          <c:order val="1"/>
          <c:tx>
            <c:strRef>
              <c:f>'Fig 7'!$E$5</c:f>
              <c:strCache>
                <c:ptCount val="1"/>
                <c:pt idx="0">
                  <c:v>France métropolitaine</c:v>
                </c:pt>
              </c:strCache>
            </c:strRef>
          </c:tx>
          <c:spPr>
            <a:ln w="28575" cap="rnd">
              <a:noFill/>
              <a:round/>
            </a:ln>
            <a:effectLst/>
          </c:spPr>
          <c:marker>
            <c:symbol val="circle"/>
            <c:size val="7"/>
            <c:spPr>
              <a:solidFill>
                <a:schemeClr val="accent2"/>
              </a:solidFill>
              <a:ln w="9525">
                <a:solidFill>
                  <a:schemeClr val="accent2"/>
                </a:solidFill>
              </a:ln>
              <a:effectLst/>
            </c:spPr>
          </c:marker>
          <c:cat>
            <c:strRef>
              <c:f>'Fig 7'!$B$6:$B$15</c:f>
              <c:strCache>
                <c:ptCount val="10"/>
                <c:pt idx="0">
                  <c:v>Hors unité urbaine</c:v>
                </c:pt>
                <c:pt idx="1">
                  <c:v>de 2 000 à 5 000 habitants</c:v>
                </c:pt>
                <c:pt idx="2">
                  <c:v>de 5 000 à 10 000 habitants</c:v>
                </c:pt>
                <c:pt idx="3">
                  <c:v>de 10 000 à 20 000 habitants</c:v>
                </c:pt>
                <c:pt idx="4">
                  <c:v>de 20 000 à 50 000 habitants</c:v>
                </c:pt>
                <c:pt idx="5">
                  <c:v>de 50 000 à 100 000 habitants</c:v>
                </c:pt>
                <c:pt idx="6">
                  <c:v>de 100 000 à 200 000 habitants</c:v>
                </c:pt>
                <c:pt idx="7">
                  <c:v>de 200 000 à 2 000 000 habitants</c:v>
                </c:pt>
                <c:pt idx="8">
                  <c:v>Unité urbaine de Paris</c:v>
                </c:pt>
                <c:pt idx="9">
                  <c:v>France</c:v>
                </c:pt>
              </c:strCache>
            </c:strRef>
          </c:cat>
          <c:val>
            <c:numRef>
              <c:f>'Fig 7'!$E$6:$E$15</c:f>
              <c:numCache>
                <c:formatCode>0.0</c:formatCode>
                <c:ptCount val="10"/>
                <c:pt idx="0">
                  <c:v>0.71971907924898693</c:v>
                </c:pt>
                <c:pt idx="1">
                  <c:v>1.14794562502999</c:v>
                </c:pt>
                <c:pt idx="2">
                  <c:v>0.93972076799764093</c:v>
                </c:pt>
                <c:pt idx="3">
                  <c:v>0.91098465294521291</c:v>
                </c:pt>
                <c:pt idx="4">
                  <c:v>1.0825969828514199</c:v>
                </c:pt>
                <c:pt idx="5">
                  <c:v>1.4162636216443401</c:v>
                </c:pt>
                <c:pt idx="6">
                  <c:v>2.0191342278098001</c:v>
                </c:pt>
                <c:pt idx="7">
                  <c:v>1.8428083315660801</c:v>
                </c:pt>
                <c:pt idx="9">
                  <c:v>1.2869204776114536</c:v>
                </c:pt>
              </c:numCache>
            </c:numRef>
          </c:val>
          <c:smooth val="0"/>
          <c:extLst xmlns:c16r2="http://schemas.microsoft.com/office/drawing/2015/06/chart">
            <c:ext xmlns:c16="http://schemas.microsoft.com/office/drawing/2014/chart" uri="{C3380CC4-5D6E-409C-BE32-E72D297353CC}">
              <c16:uniqueId val="{00000001-A39B-4F91-A353-FDAABD78F789}"/>
            </c:ext>
          </c:extLst>
        </c:ser>
        <c:dLbls>
          <c:showLegendKey val="0"/>
          <c:showVal val="0"/>
          <c:showCatName val="0"/>
          <c:showSerName val="0"/>
          <c:showPercent val="0"/>
          <c:showBubbleSize val="0"/>
        </c:dLbls>
        <c:marker val="1"/>
        <c:smooth val="0"/>
        <c:axId val="-462473216"/>
        <c:axId val="-462478112"/>
      </c:lineChart>
      <c:catAx>
        <c:axId val="-462477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fr-FR"/>
          </a:p>
        </c:txPr>
        <c:crossAx val="-462476480"/>
        <c:crosses val="autoZero"/>
        <c:auto val="1"/>
        <c:lblAlgn val="ctr"/>
        <c:lblOffset val="100"/>
        <c:noMultiLvlLbl val="0"/>
      </c:catAx>
      <c:valAx>
        <c:axId val="-462476480"/>
        <c:scaling>
          <c:orientation val="minMax"/>
        </c:scaling>
        <c:delete val="1"/>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crossAx val="-462477568"/>
        <c:crosses val="autoZero"/>
        <c:crossBetween val="between"/>
      </c:valAx>
      <c:valAx>
        <c:axId val="-462478112"/>
        <c:scaling>
          <c:orientation val="minMax"/>
          <c:max val="3.5"/>
        </c:scaling>
        <c:delete val="0"/>
        <c:axPos val="r"/>
        <c:numFmt formatCode="General" sourceLinked="0"/>
        <c:majorTickMark val="out"/>
        <c:minorTickMark val="none"/>
        <c:tickLblPos val="nextTo"/>
        <c:spPr>
          <a:noFill/>
          <a:ln>
            <a:noFill/>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fr-FR"/>
          </a:p>
        </c:txPr>
        <c:crossAx val="-462473216"/>
        <c:crosses val="max"/>
        <c:crossBetween val="between"/>
        <c:majorUnit val="0.5"/>
      </c:valAx>
      <c:catAx>
        <c:axId val="-462473216"/>
        <c:scaling>
          <c:orientation val="minMax"/>
        </c:scaling>
        <c:delete val="1"/>
        <c:axPos val="b"/>
        <c:numFmt formatCode="General" sourceLinked="1"/>
        <c:majorTickMark val="out"/>
        <c:minorTickMark val="none"/>
        <c:tickLblPos val="nextTo"/>
        <c:crossAx val="-462478112"/>
        <c:crosses val="autoZero"/>
        <c:auto val="1"/>
        <c:lblAlgn val="ctr"/>
        <c:lblOffset val="100"/>
        <c:noMultiLvlLbl val="0"/>
      </c:catAx>
      <c:spPr>
        <a:noFill/>
        <a:ln>
          <a:noFill/>
        </a:ln>
        <a:effectLst/>
      </c:spPr>
    </c:plotArea>
    <c:legend>
      <c:legendPos val="b"/>
      <c:layout>
        <c:manualLayout>
          <c:xMode val="edge"/>
          <c:yMode val="edge"/>
          <c:x val="0.87356349206349204"/>
          <c:y val="7.6228518518518515E-2"/>
          <c:w val="0.10464642857142857"/>
          <c:h val="0.59073302245562376"/>
        </c:manualLayout>
      </c:layout>
      <c:overlay val="0"/>
      <c:spPr>
        <a:noFill/>
        <a:ln>
          <a:noFill/>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sz="900">
          <a:solidFill>
            <a:sysClr val="windowText" lastClr="000000"/>
          </a:solidFill>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0</xdr:col>
      <xdr:colOff>9525</xdr:colOff>
      <xdr:row>2</xdr:row>
      <xdr:rowOff>109537</xdr:rowOff>
    </xdr:from>
    <xdr:to>
      <xdr:col>7</xdr:col>
      <xdr:colOff>495300</xdr:colOff>
      <xdr:row>20</xdr:row>
      <xdr:rowOff>76201</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285468</xdr:colOff>
      <xdr:row>12</xdr:row>
      <xdr:rowOff>156601</xdr:rowOff>
    </xdr:from>
    <xdr:to>
      <xdr:col>3</xdr:col>
      <xdr:colOff>785532</xdr:colOff>
      <xdr:row>29</xdr:row>
      <xdr:rowOff>94689</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166687</xdr:colOff>
      <xdr:row>2</xdr:row>
      <xdr:rowOff>85725</xdr:rowOff>
    </xdr:from>
    <xdr:to>
      <xdr:col>3</xdr:col>
      <xdr:colOff>571500</xdr:colOff>
      <xdr:row>16</xdr:row>
      <xdr:rowOff>109537</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6</xdr:col>
      <xdr:colOff>446635</xdr:colOff>
      <xdr:row>2</xdr:row>
      <xdr:rowOff>130231</xdr:rowOff>
    </xdr:from>
    <xdr:to>
      <xdr:col>12</xdr:col>
      <xdr:colOff>191560</xdr:colOff>
      <xdr:row>18</xdr:row>
      <xdr:rowOff>100852</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8</xdr:col>
      <xdr:colOff>676767</xdr:colOff>
      <xdr:row>3</xdr:row>
      <xdr:rowOff>132365</xdr:rowOff>
    </xdr:from>
    <xdr:to>
      <xdr:col>14</xdr:col>
      <xdr:colOff>503585</xdr:colOff>
      <xdr:row>18</xdr:row>
      <xdr:rowOff>104656</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665222</xdr:colOff>
      <xdr:row>19</xdr:row>
      <xdr:rowOff>9780</xdr:rowOff>
    </xdr:from>
    <xdr:to>
      <xdr:col>14</xdr:col>
      <xdr:colOff>492040</xdr:colOff>
      <xdr:row>33</xdr:row>
      <xdr:rowOff>172570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658345</xdr:colOff>
      <xdr:row>34</xdr:row>
      <xdr:rowOff>62287</xdr:rowOff>
    </xdr:from>
    <xdr:to>
      <xdr:col>14</xdr:col>
      <xdr:colOff>499595</xdr:colOff>
      <xdr:row>48</xdr:row>
      <xdr:rowOff>0</xdr:rowOff>
    </xdr:to>
    <xdr:graphicFrame macro="">
      <xdr:nvGraphicFramePr>
        <xdr:cNvPr id="6" name="Graphique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134470</xdr:colOff>
      <xdr:row>2</xdr:row>
      <xdr:rowOff>106081</xdr:rowOff>
    </xdr:from>
    <xdr:to>
      <xdr:col>6</xdr:col>
      <xdr:colOff>168088</xdr:colOff>
      <xdr:row>16</xdr:row>
      <xdr:rowOff>134470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20</xdr:row>
      <xdr:rowOff>175766</xdr:rowOff>
    </xdr:from>
    <xdr:to>
      <xdr:col>1</xdr:col>
      <xdr:colOff>2428875</xdr:colOff>
      <xdr:row>46</xdr:row>
      <xdr:rowOff>28575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8</xdr:col>
      <xdr:colOff>601948</xdr:colOff>
      <xdr:row>8</xdr:row>
      <xdr:rowOff>23532</xdr:rowOff>
    </xdr:from>
    <xdr:to>
      <xdr:col>17</xdr:col>
      <xdr:colOff>365895</xdr:colOff>
      <xdr:row>26</xdr:row>
      <xdr:rowOff>56030</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0.7146</cdr:x>
      <cdr:y>0.40507</cdr:y>
    </cdr:from>
    <cdr:to>
      <cdr:x>0.71629</cdr:x>
      <cdr:y>0.8921</cdr:y>
    </cdr:to>
    <cdr:cxnSp macro="">
      <cdr:nvCxnSpPr>
        <cdr:cNvPr id="3" name="Connecteur droit 2"/>
        <cdr:cNvCxnSpPr/>
      </cdr:nvCxnSpPr>
      <cdr:spPr>
        <a:xfrm xmlns:a="http://schemas.openxmlformats.org/drawingml/2006/main" flipH="1">
          <a:off x="4732052" y="1556497"/>
          <a:ext cx="11206" cy="1871383"/>
        </a:xfrm>
        <a:prstGeom xmlns:a="http://schemas.openxmlformats.org/drawingml/2006/main" prst="line">
          <a:avLst/>
        </a:prstGeom>
        <a:ln xmlns:a="http://schemas.openxmlformats.org/drawingml/2006/main">
          <a:solidFill>
            <a:schemeClr val="bg1">
              <a:lumMod val="50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0.192</cdr:x>
      <cdr:y>0.03126</cdr:y>
    </cdr:from>
    <cdr:to>
      <cdr:x>0.53096</cdr:x>
      <cdr:y>0.13969</cdr:y>
    </cdr:to>
    <cdr:sp macro="" textlink="">
      <cdr:nvSpPr>
        <cdr:cNvPr id="5" name="ZoneTexte 4"/>
        <cdr:cNvSpPr txBox="1"/>
      </cdr:nvSpPr>
      <cdr:spPr>
        <a:xfrm xmlns:a="http://schemas.openxmlformats.org/drawingml/2006/main">
          <a:off x="1271414" y="120116"/>
          <a:ext cx="2244575" cy="416646"/>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fr-FR" sz="1100" b="1" i="1">
              <a:effectLst/>
              <a:latin typeface="+mn-lt"/>
              <a:ea typeface="+mn-ea"/>
              <a:cs typeface="+mn-cs"/>
            </a:rPr>
            <a:t>Trajectoire tendancielle</a:t>
          </a:r>
          <a:endParaRPr lang="fr-FR">
            <a:effectLst/>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03-Analyses/1-Bilans/2023/Bilan%20d&#233;finitif%202023/7_Fiche%20Homicide/Pour%20christine/1_Homicides_pour%20DB_27mai2024_v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1"/>
      <sheetName val="Fig 2_"/>
      <sheetName val="Fig 3_"/>
      <sheetName val="Fig 4_"/>
      <sheetName val="Fig 5_"/>
      <sheetName val="Fig 7"/>
      <sheetName val="Fig 6_"/>
      <sheetName val="Fig 6"/>
      <sheetName val="Fig 6 bis"/>
      <sheetName val="Fig 9"/>
      <sheetName val="Fig 9 bis"/>
    </sheetNames>
    <sheetDataSet>
      <sheetData sheetId="0">
        <row r="29">
          <cell r="B29">
            <v>2016</v>
          </cell>
        </row>
        <row r="30">
          <cell r="B30">
            <v>2017</v>
          </cell>
        </row>
        <row r="31">
          <cell r="B31">
            <v>2018</v>
          </cell>
        </row>
        <row r="32">
          <cell r="B32">
            <v>2019</v>
          </cell>
        </row>
        <row r="33">
          <cell r="B33">
            <v>2020</v>
          </cell>
        </row>
        <row r="34">
          <cell r="B34">
            <v>2021</v>
          </cell>
        </row>
        <row r="35">
          <cell r="B35">
            <v>2022</v>
          </cell>
        </row>
        <row r="36">
          <cell r="B36">
            <v>2023</v>
          </cell>
        </row>
      </sheetData>
      <sheetData sheetId="1">
        <row r="4">
          <cell r="C4">
            <v>2021</v>
          </cell>
          <cell r="D4">
            <v>2022</v>
          </cell>
          <cell r="E4">
            <v>2023</v>
          </cell>
        </row>
      </sheetData>
      <sheetData sheetId="2">
        <row r="23">
          <cell r="C23">
            <v>2021</v>
          </cell>
          <cell r="D23">
            <v>2022</v>
          </cell>
          <cell r="E23">
            <v>2023</v>
          </cell>
        </row>
      </sheetData>
      <sheetData sheetId="3">
        <row r="5">
          <cell r="C5" t="str">
            <v>Femmes</v>
          </cell>
          <cell r="D5" t="str">
            <v>Hommes</v>
          </cell>
        </row>
        <row r="6">
          <cell r="C6">
            <v>138</v>
          </cell>
          <cell r="D6">
            <v>618</v>
          </cell>
        </row>
        <row r="7">
          <cell r="C7">
            <v>93</v>
          </cell>
          <cell r="D7">
            <v>22</v>
          </cell>
        </row>
        <row r="8">
          <cell r="C8">
            <v>53</v>
          </cell>
          <cell r="D8">
            <v>72</v>
          </cell>
        </row>
      </sheetData>
      <sheetData sheetId="4">
        <row r="7">
          <cell r="B7" t="str">
            <v>0-14 ans</v>
          </cell>
        </row>
        <row r="8">
          <cell r="B8" t="str">
            <v>15-29 ans</v>
          </cell>
        </row>
        <row r="9">
          <cell r="B9" t="str">
            <v>30-44 ans</v>
          </cell>
        </row>
        <row r="10">
          <cell r="B10" t="str">
            <v>45-59 ans</v>
          </cell>
        </row>
        <row r="11">
          <cell r="B11" t="str">
            <v>60 ans ou plus</v>
          </cell>
        </row>
        <row r="21">
          <cell r="B21" t="str">
            <v>0-14 ans</v>
          </cell>
        </row>
        <row r="22">
          <cell r="B22" t="str">
            <v>15-29 ans</v>
          </cell>
        </row>
        <row r="23">
          <cell r="B23" t="str">
            <v>30-44 ans</v>
          </cell>
        </row>
        <row r="24">
          <cell r="B24" t="str">
            <v>45-59 ans</v>
          </cell>
        </row>
        <row r="25">
          <cell r="B25" t="str">
            <v>60 ans ou plus</v>
          </cell>
        </row>
        <row r="36">
          <cell r="B36" t="str">
            <v>0-14 ans</v>
          </cell>
        </row>
        <row r="37">
          <cell r="B37" t="str">
            <v>15-29 ans</v>
          </cell>
        </row>
        <row r="38">
          <cell r="B38" t="str">
            <v>30-44 ans</v>
          </cell>
        </row>
        <row r="39">
          <cell r="B39" t="str">
            <v>45-59 ans</v>
          </cell>
        </row>
        <row r="40">
          <cell r="B40" t="str">
            <v>60 ans ou plus</v>
          </cell>
        </row>
      </sheetData>
      <sheetData sheetId="5">
        <row r="6">
          <cell r="B6" t="str">
            <v>Communes rurales</v>
          </cell>
        </row>
        <row r="7">
          <cell r="B7" t="str">
            <v>de 2 000 à 5 000 habitants</v>
          </cell>
        </row>
        <row r="8">
          <cell r="B8" t="str">
            <v>de 5 000 à 10 000 habitants</v>
          </cell>
        </row>
        <row r="9">
          <cell r="B9" t="str">
            <v>de 10 000 à 20 000 habitants</v>
          </cell>
        </row>
        <row r="10">
          <cell r="B10" t="str">
            <v>de 20 000 à 50 000 habitants</v>
          </cell>
        </row>
        <row r="11">
          <cell r="B11" t="str">
            <v>de 50 000 à 100 000 habitants</v>
          </cell>
        </row>
        <row r="12">
          <cell r="B12" t="str">
            <v>de 100 000 à 200 000 habitants</v>
          </cell>
        </row>
        <row r="13">
          <cell r="B13" t="str">
            <v>de 200 000 à 2 000 000 habitants</v>
          </cell>
        </row>
        <row r="14">
          <cell r="B14" t="str">
            <v>Unité urbaine de Paris</v>
          </cell>
        </row>
        <row r="15">
          <cell r="B15" t="str">
            <v>France</v>
          </cell>
        </row>
      </sheetData>
      <sheetData sheetId="6">
        <row r="28">
          <cell r="B28" t="str">
            <v>France</v>
          </cell>
          <cell r="C28" t="str">
            <v>UE27 hors France</v>
          </cell>
          <cell r="D28" t="str">
            <v>Europe hors UE27</v>
          </cell>
          <cell r="E28" t="str">
            <v>Afrique</v>
          </cell>
          <cell r="F28" t="str">
            <v>Asie</v>
          </cell>
          <cell r="G28" t="str">
            <v>Amérique</v>
          </cell>
          <cell r="H28" t="str">
            <v>Indéterminée</v>
          </cell>
        </row>
      </sheetData>
      <sheetData sheetId="7"/>
      <sheetData sheetId="8"/>
      <sheetData sheetId="9"/>
      <sheetData sheetId="10"/>
    </sheetDataSet>
  </externalBook>
</externalLink>
</file>

<file path=xl/theme/theme1.xml><?xml version="1.0" encoding="utf-8"?>
<a:theme xmlns:a="http://schemas.openxmlformats.org/drawingml/2006/main" name="Thème Office">
  <a:themeElements>
    <a:clrScheme name="Personnalisé 1">
      <a:dk1>
        <a:sysClr val="windowText" lastClr="000000"/>
      </a:dk1>
      <a:lt1>
        <a:sysClr val="window" lastClr="FFFFFF"/>
      </a:lt1>
      <a:dk2>
        <a:srgbClr val="2F4077"/>
      </a:dk2>
      <a:lt2>
        <a:srgbClr val="CE614A"/>
      </a:lt2>
      <a:accent1>
        <a:srgbClr val="465F9D"/>
      </a:accent1>
      <a:accent2>
        <a:srgbClr val="FFCA00"/>
      </a:accent2>
      <a:accent3>
        <a:srgbClr val="AEA397"/>
      </a:accent3>
      <a:accent4>
        <a:srgbClr val="C3992A"/>
      </a:accent4>
      <a:accent5>
        <a:srgbClr val="34CB6A"/>
      </a:accent5>
      <a:accent6>
        <a:srgbClr val="2B7758"/>
      </a:accent6>
      <a:hlink>
        <a:srgbClr val="000000"/>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M35"/>
  <sheetViews>
    <sheetView tabSelected="1" zoomScaleNormal="100" workbookViewId="0">
      <selection activeCell="A26" sqref="A26:D34"/>
    </sheetView>
  </sheetViews>
  <sheetFormatPr baseColWidth="10" defaultRowHeight="15" x14ac:dyDescent="0.25"/>
  <cols>
    <col min="1" max="1" width="11.42578125" style="1"/>
    <col min="2" max="2" width="15.5703125" style="1" customWidth="1"/>
    <col min="3" max="3" width="19" style="1" customWidth="1"/>
    <col min="4" max="16384" width="11.42578125" style="1"/>
  </cols>
  <sheetData>
    <row r="2" spans="1:1" x14ac:dyDescent="0.25">
      <c r="A2" s="19" t="s">
        <v>72</v>
      </c>
    </row>
    <row r="22" spans="1:13" x14ac:dyDescent="0.25">
      <c r="A22" s="96" t="s">
        <v>73</v>
      </c>
    </row>
    <row r="23" spans="1:13" x14ac:dyDescent="0.25">
      <c r="A23" s="96" t="s">
        <v>74</v>
      </c>
      <c r="B23" s="21"/>
      <c r="C23" s="21"/>
      <c r="D23" s="21"/>
      <c r="E23" s="21"/>
      <c r="F23" s="21"/>
      <c r="G23" s="21"/>
      <c r="H23" s="21"/>
    </row>
    <row r="24" spans="1:13" x14ac:dyDescent="0.25">
      <c r="A24" s="97" t="s">
        <v>75</v>
      </c>
    </row>
    <row r="26" spans="1:13" ht="25.5" x14ac:dyDescent="0.25">
      <c r="A26" s="23" t="s">
        <v>34</v>
      </c>
      <c r="B26" s="28" t="s">
        <v>35</v>
      </c>
      <c r="C26" s="29" t="s">
        <v>71</v>
      </c>
      <c r="D26" s="23" t="s">
        <v>113</v>
      </c>
    </row>
    <row r="27" spans="1:13" x14ac:dyDescent="0.25">
      <c r="A27" s="24">
        <v>2016</v>
      </c>
      <c r="B27" s="104">
        <v>911</v>
      </c>
      <c r="C27" s="25">
        <f>B27-D27</f>
        <v>821</v>
      </c>
      <c r="D27" s="25">
        <v>90</v>
      </c>
      <c r="F27" s="103"/>
      <c r="G27" s="103"/>
      <c r="H27" s="103"/>
      <c r="I27" s="103"/>
      <c r="J27" s="103"/>
      <c r="K27" s="103"/>
      <c r="L27" s="103"/>
      <c r="M27" s="103"/>
    </row>
    <row r="28" spans="1:13" x14ac:dyDescent="0.25">
      <c r="A28" s="26">
        <v>2017</v>
      </c>
      <c r="B28" s="105">
        <v>825.50411894328215</v>
      </c>
      <c r="C28" s="25">
        <f t="shared" ref="C28:C34" si="0">B28-D28</f>
        <v>822.50411894328215</v>
      </c>
      <c r="D28" s="25">
        <v>3</v>
      </c>
    </row>
    <row r="29" spans="1:13" x14ac:dyDescent="0.25">
      <c r="A29" s="26">
        <v>2018</v>
      </c>
      <c r="B29" s="105">
        <v>831.20275239861644</v>
      </c>
      <c r="C29" s="25">
        <f t="shared" si="0"/>
        <v>821.20275239861644</v>
      </c>
      <c r="D29" s="25">
        <v>10</v>
      </c>
    </row>
    <row r="30" spans="1:13" x14ac:dyDescent="0.25">
      <c r="A30" s="26">
        <v>2019</v>
      </c>
      <c r="B30" s="105">
        <v>856.53356849018473</v>
      </c>
      <c r="C30" s="25">
        <f t="shared" si="0"/>
        <v>852.53356849018473</v>
      </c>
      <c r="D30" s="25">
        <v>4</v>
      </c>
    </row>
    <row r="31" spans="1:13" x14ac:dyDescent="0.25">
      <c r="A31" s="26">
        <v>2020</v>
      </c>
      <c r="B31" s="105">
        <v>823.0703125</v>
      </c>
      <c r="C31" s="25">
        <f t="shared" si="0"/>
        <v>816.0703125</v>
      </c>
      <c r="D31" s="25">
        <v>7</v>
      </c>
      <c r="E31" s="9"/>
    </row>
    <row r="32" spans="1:13" x14ac:dyDescent="0.25">
      <c r="A32" s="26">
        <v>2021</v>
      </c>
      <c r="B32" s="105">
        <v>881.9375</v>
      </c>
      <c r="C32" s="25">
        <f>B32-D32</f>
        <v>880.9375</v>
      </c>
      <c r="D32" s="25">
        <v>1</v>
      </c>
    </row>
    <row r="33" spans="1:4" x14ac:dyDescent="0.25">
      <c r="A33" s="26">
        <v>2022</v>
      </c>
      <c r="B33" s="105">
        <v>959</v>
      </c>
      <c r="C33" s="25">
        <f t="shared" si="0"/>
        <v>959</v>
      </c>
      <c r="D33" s="25">
        <v>0</v>
      </c>
    </row>
    <row r="34" spans="1:4" x14ac:dyDescent="0.25">
      <c r="A34" s="26">
        <v>2023</v>
      </c>
      <c r="B34" s="27">
        <v>996</v>
      </c>
      <c r="C34" s="25">
        <f t="shared" si="0"/>
        <v>994</v>
      </c>
      <c r="D34" s="25">
        <v>2</v>
      </c>
    </row>
    <row r="35" spans="1:4" x14ac:dyDescent="0.25">
      <c r="D35" s="30"/>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K29"/>
  <sheetViews>
    <sheetView zoomScale="85" zoomScaleNormal="85" workbookViewId="0">
      <selection activeCell="C8" sqref="C8:E8"/>
    </sheetView>
  </sheetViews>
  <sheetFormatPr baseColWidth="10" defaultColWidth="11.42578125" defaultRowHeight="15" x14ac:dyDescent="0.25"/>
  <cols>
    <col min="1" max="1" width="5" style="1" customWidth="1"/>
    <col min="2" max="2" width="42.7109375" style="34" customWidth="1"/>
    <col min="3" max="5" width="20.7109375" style="34" customWidth="1"/>
    <col min="6" max="16384" width="11.42578125" style="1"/>
  </cols>
  <sheetData>
    <row r="2" spans="2:11" x14ac:dyDescent="0.25">
      <c r="B2" s="31" t="s">
        <v>36</v>
      </c>
      <c r="C2" s="32"/>
      <c r="D2" s="32"/>
      <c r="E2" s="32"/>
      <c r="F2" s="33"/>
      <c r="G2" s="33"/>
      <c r="H2" s="33"/>
    </row>
    <row r="4" spans="2:11" ht="24.75" x14ac:dyDescent="0.25">
      <c r="C4" s="35">
        <v>2021</v>
      </c>
      <c r="D4" s="35">
        <v>2022</v>
      </c>
      <c r="E4" s="35">
        <v>2023</v>
      </c>
      <c r="F4" s="36" t="s">
        <v>37</v>
      </c>
      <c r="G4" s="36" t="s">
        <v>38</v>
      </c>
      <c r="H4" s="36" t="s">
        <v>39</v>
      </c>
      <c r="I4" s="34"/>
      <c r="J4" s="38"/>
      <c r="K4" s="38"/>
    </row>
    <row r="5" spans="2:11" ht="30" x14ac:dyDescent="0.25">
      <c r="B5" s="39" t="s">
        <v>76</v>
      </c>
      <c r="C5" s="110">
        <v>71.39494047619047</v>
      </c>
      <c r="D5" s="110">
        <v>112.1169102296451</v>
      </c>
      <c r="E5" s="110">
        <v>158</v>
      </c>
      <c r="F5" s="40">
        <v>8.0952380952380956E-2</v>
      </c>
      <c r="G5" s="40">
        <v>0.11691022964509394</v>
      </c>
      <c r="H5" s="40">
        <v>0.15863453815261044</v>
      </c>
      <c r="J5" s="38"/>
      <c r="K5" s="38"/>
    </row>
    <row r="6" spans="2:11" ht="30" x14ac:dyDescent="0.25">
      <c r="B6" s="39" t="s">
        <v>40</v>
      </c>
      <c r="C6" s="110">
        <v>699.25044642857142</v>
      </c>
      <c r="D6" s="110">
        <v>709.74008350730685</v>
      </c>
      <c r="E6" s="110">
        <v>729</v>
      </c>
      <c r="F6" s="40">
        <v>0.79285714285714282</v>
      </c>
      <c r="G6" s="40">
        <v>0.74008350730688932</v>
      </c>
      <c r="H6" s="40">
        <v>0.73192771084337349</v>
      </c>
      <c r="J6" s="42"/>
      <c r="K6" s="42"/>
    </row>
    <row r="7" spans="2:11" ht="30" x14ac:dyDescent="0.25">
      <c r="B7" s="39" t="s">
        <v>68</v>
      </c>
      <c r="C7" s="110">
        <v>111.29211309523809</v>
      </c>
      <c r="D7" s="110">
        <v>137.14300626304802</v>
      </c>
      <c r="E7" s="110">
        <v>109</v>
      </c>
      <c r="F7" s="40">
        <v>0.12619047619047619</v>
      </c>
      <c r="G7" s="40">
        <v>0.1430062630480167</v>
      </c>
      <c r="H7" s="40">
        <v>0.10943775100401607</v>
      </c>
      <c r="J7" s="42"/>
      <c r="K7" s="42"/>
    </row>
    <row r="8" spans="2:11" x14ac:dyDescent="0.25">
      <c r="B8" s="43" t="s">
        <v>14</v>
      </c>
      <c r="C8" s="105">
        <v>881.9375</v>
      </c>
      <c r="D8" s="105">
        <v>959</v>
      </c>
      <c r="E8" s="27">
        <v>996</v>
      </c>
      <c r="F8" s="40">
        <v>1</v>
      </c>
      <c r="G8" s="40">
        <v>1</v>
      </c>
      <c r="H8" s="40">
        <v>1</v>
      </c>
      <c r="J8" s="44"/>
      <c r="K8" s="44"/>
    </row>
    <row r="10" spans="2:11" x14ac:dyDescent="0.25">
      <c r="C10" s="109"/>
      <c r="D10" s="109"/>
      <c r="E10" s="109"/>
    </row>
    <row r="13" spans="2:11" x14ac:dyDescent="0.25">
      <c r="F13" s="10"/>
    </row>
    <row r="14" spans="2:11" x14ac:dyDescent="0.25">
      <c r="F14" s="10"/>
    </row>
    <row r="27" spans="2:9" x14ac:dyDescent="0.25">
      <c r="B27" s="94" t="s">
        <v>78</v>
      </c>
    </row>
    <row r="28" spans="2:9" x14ac:dyDescent="0.25">
      <c r="B28" s="94" t="s">
        <v>74</v>
      </c>
    </row>
    <row r="29" spans="2:9" x14ac:dyDescent="0.25">
      <c r="B29" s="95" t="s">
        <v>77</v>
      </c>
      <c r="I29" s="4"/>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H26"/>
  <sheetViews>
    <sheetView workbookViewId="0">
      <selection activeCell="C29" sqref="C29"/>
    </sheetView>
  </sheetViews>
  <sheetFormatPr baseColWidth="10" defaultColWidth="11.42578125" defaultRowHeight="15" x14ac:dyDescent="0.25"/>
  <cols>
    <col min="1" max="1" width="3" style="1" customWidth="1"/>
    <col min="2" max="2" width="39" style="1" customWidth="1"/>
    <col min="3" max="3" width="18.5703125" style="1" customWidth="1"/>
    <col min="4" max="4" width="22.28515625" style="1" customWidth="1"/>
    <col min="5" max="16384" width="11.42578125" style="1"/>
  </cols>
  <sheetData>
    <row r="2" spans="2:6" x14ac:dyDescent="0.25">
      <c r="B2" s="12" t="s">
        <v>42</v>
      </c>
    </row>
    <row r="4" spans="2:6" x14ac:dyDescent="0.25">
      <c r="B4" s="30"/>
      <c r="C4" s="37"/>
      <c r="D4" s="37"/>
      <c r="E4" s="45"/>
      <c r="F4" s="45"/>
    </row>
    <row r="5" spans="2:6" x14ac:dyDescent="0.25">
      <c r="B5" s="30"/>
      <c r="C5" s="30"/>
      <c r="D5" s="41"/>
      <c r="E5" s="46"/>
      <c r="F5" s="47"/>
    </row>
    <row r="6" spans="2:6" x14ac:dyDescent="0.25">
      <c r="B6" s="30"/>
      <c r="C6" s="30"/>
      <c r="D6" s="41"/>
      <c r="E6" s="46"/>
      <c r="F6" s="47"/>
    </row>
    <row r="7" spans="2:6" x14ac:dyDescent="0.25">
      <c r="B7" s="30"/>
      <c r="C7" s="30"/>
      <c r="D7" s="41"/>
      <c r="E7" s="46"/>
      <c r="F7" s="47"/>
    </row>
    <row r="8" spans="2:6" x14ac:dyDescent="0.25">
      <c r="B8" s="30"/>
      <c r="C8" s="30"/>
      <c r="D8" s="30"/>
      <c r="E8" s="48"/>
      <c r="F8" s="48"/>
    </row>
    <row r="9" spans="2:6" x14ac:dyDescent="0.25">
      <c r="B9" s="30"/>
      <c r="C9" s="30"/>
      <c r="D9" s="30"/>
      <c r="E9" s="30"/>
      <c r="F9" s="30"/>
    </row>
    <row r="10" spans="2:6" x14ac:dyDescent="0.25">
      <c r="B10" s="30"/>
      <c r="C10" s="30"/>
      <c r="D10" s="30"/>
      <c r="E10" s="30"/>
      <c r="F10" s="30"/>
    </row>
    <row r="11" spans="2:6" x14ac:dyDescent="0.25">
      <c r="B11" s="30"/>
      <c r="C11" s="30"/>
      <c r="D11" s="30"/>
      <c r="E11" s="30"/>
      <c r="F11" s="30"/>
    </row>
    <row r="12" spans="2:6" x14ac:dyDescent="0.25">
      <c r="B12" s="30"/>
      <c r="C12" s="30"/>
      <c r="D12" s="30"/>
      <c r="E12" s="30"/>
      <c r="F12" s="30"/>
    </row>
    <row r="18" spans="2:8" x14ac:dyDescent="0.25">
      <c r="B18" s="96" t="s">
        <v>79</v>
      </c>
      <c r="C18" s="30"/>
    </row>
    <row r="19" spans="2:8" x14ac:dyDescent="0.25">
      <c r="B19" s="96" t="s">
        <v>80</v>
      </c>
      <c r="C19" s="30"/>
    </row>
    <row r="20" spans="2:8" x14ac:dyDescent="0.25">
      <c r="B20" s="96" t="s">
        <v>74</v>
      </c>
      <c r="C20" s="30"/>
    </row>
    <row r="21" spans="2:8" x14ac:dyDescent="0.25">
      <c r="B21" s="97" t="s">
        <v>77</v>
      </c>
    </row>
    <row r="22" spans="2:8" ht="24" x14ac:dyDescent="0.25">
      <c r="B22" s="2" t="s">
        <v>35</v>
      </c>
      <c r="C22" s="49">
        <v>2021</v>
      </c>
      <c r="D22" s="49">
        <v>2022</v>
      </c>
      <c r="E22" s="49">
        <v>2023</v>
      </c>
      <c r="F22" s="50" t="s">
        <v>43</v>
      </c>
      <c r="G22" s="50" t="s">
        <v>44</v>
      </c>
      <c r="H22" s="50" t="s">
        <v>45</v>
      </c>
    </row>
    <row r="23" spans="2:8" x14ac:dyDescent="0.25">
      <c r="B23" s="51" t="s">
        <v>46</v>
      </c>
      <c r="C23" s="18">
        <v>639.40468750000002</v>
      </c>
      <c r="D23" s="18">
        <v>713.74425887265136</v>
      </c>
      <c r="E23" s="18">
        <v>756</v>
      </c>
      <c r="F23" s="111">
        <f t="shared" ref="F23:H26" si="0">C23/SUM(C$23:C$25)</f>
        <v>0.72499999999999998</v>
      </c>
      <c r="G23" s="111">
        <f t="shared" si="0"/>
        <v>0.74425887265135704</v>
      </c>
      <c r="H23" s="111">
        <f t="shared" si="0"/>
        <v>0.75903614457831325</v>
      </c>
    </row>
    <row r="24" spans="2:8" x14ac:dyDescent="0.25">
      <c r="B24" s="51" t="s">
        <v>47</v>
      </c>
      <c r="C24" s="18">
        <v>130.19077380952382</v>
      </c>
      <c r="D24" s="18">
        <v>139.14509394572025</v>
      </c>
      <c r="E24" s="18">
        <v>115</v>
      </c>
      <c r="F24" s="111">
        <f t="shared" si="0"/>
        <v>0.14761904761904762</v>
      </c>
      <c r="G24" s="111">
        <f t="shared" si="0"/>
        <v>0.14509394572025053</v>
      </c>
      <c r="H24" s="111">
        <f t="shared" si="0"/>
        <v>0.11546184738955824</v>
      </c>
    </row>
    <row r="25" spans="2:8" x14ac:dyDescent="0.25">
      <c r="B25" s="51" t="s">
        <v>48</v>
      </c>
      <c r="C25" s="18">
        <v>112.34203869047619</v>
      </c>
      <c r="D25" s="18">
        <v>106.11064718162839</v>
      </c>
      <c r="E25" s="18">
        <v>125</v>
      </c>
      <c r="F25" s="111">
        <f t="shared" si="0"/>
        <v>0.12738095238095237</v>
      </c>
      <c r="G25" s="111">
        <f t="shared" si="0"/>
        <v>0.11064718162839249</v>
      </c>
      <c r="H25" s="111">
        <f t="shared" si="0"/>
        <v>0.12550200803212852</v>
      </c>
    </row>
    <row r="26" spans="2:8" x14ac:dyDescent="0.25">
      <c r="B26" s="51" t="s">
        <v>14</v>
      </c>
      <c r="C26" s="18">
        <v>881.9375</v>
      </c>
      <c r="D26" s="18">
        <v>959</v>
      </c>
      <c r="E26" s="18">
        <v>996</v>
      </c>
      <c r="F26" s="111">
        <f t="shared" si="0"/>
        <v>0.99999999999999989</v>
      </c>
      <c r="G26" s="111">
        <f t="shared" si="0"/>
        <v>1</v>
      </c>
      <c r="H26" s="111">
        <f t="shared" si="0"/>
        <v>1</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
  <sheetViews>
    <sheetView zoomScale="85" zoomScaleNormal="85" workbookViewId="0">
      <selection activeCell="B11" sqref="B11:B13"/>
    </sheetView>
  </sheetViews>
  <sheetFormatPr baseColWidth="10" defaultRowHeight="15" x14ac:dyDescent="0.25"/>
  <cols>
    <col min="1" max="1" width="11.42578125" style="1"/>
    <col min="2" max="2" width="44" style="1" customWidth="1"/>
    <col min="3" max="3" width="22.42578125" style="1" customWidth="1"/>
    <col min="4" max="4" width="25.5703125" style="1" customWidth="1"/>
    <col min="5" max="6" width="11.42578125" style="1" customWidth="1"/>
    <col min="7" max="16384" width="11.42578125" style="1"/>
  </cols>
  <sheetData>
    <row r="1" spans="1:19" x14ac:dyDescent="0.25">
      <c r="A1" s="52"/>
      <c r="B1" s="12"/>
      <c r="E1" s="52"/>
      <c r="F1" s="52"/>
      <c r="G1" s="52"/>
      <c r="H1" s="52"/>
      <c r="I1" s="52"/>
      <c r="J1" s="52"/>
      <c r="K1" s="52"/>
      <c r="L1" s="52"/>
      <c r="M1" s="52"/>
      <c r="N1" s="52"/>
      <c r="O1" s="52"/>
      <c r="P1" s="52"/>
      <c r="Q1" s="52"/>
      <c r="R1" s="52"/>
      <c r="S1" s="52"/>
    </row>
    <row r="2" spans="1:19" x14ac:dyDescent="0.25">
      <c r="A2" s="52"/>
      <c r="B2" s="12" t="s">
        <v>81</v>
      </c>
      <c r="E2" s="52"/>
      <c r="F2" s="52"/>
      <c r="G2" s="52"/>
      <c r="H2" s="52"/>
      <c r="I2" s="52"/>
      <c r="J2" s="52"/>
      <c r="K2" s="52"/>
      <c r="L2" s="52"/>
      <c r="M2" s="52"/>
      <c r="N2" s="52"/>
      <c r="O2" s="52"/>
      <c r="P2" s="52"/>
      <c r="Q2" s="52"/>
      <c r="R2" s="52"/>
      <c r="S2" s="52"/>
    </row>
    <row r="3" spans="1:19" x14ac:dyDescent="0.25">
      <c r="E3" s="52"/>
      <c r="F3" s="52"/>
    </row>
    <row r="4" spans="1:19" x14ac:dyDescent="0.25">
      <c r="A4" s="52"/>
      <c r="B4" s="106"/>
      <c r="C4" s="106" t="s">
        <v>35</v>
      </c>
      <c r="D4" s="106"/>
      <c r="E4" s="53" t="s">
        <v>49</v>
      </c>
      <c r="F4" s="53" t="s">
        <v>49</v>
      </c>
      <c r="G4" s="52"/>
      <c r="H4" s="52"/>
      <c r="I4" s="52"/>
      <c r="J4" s="52"/>
      <c r="K4" s="52"/>
      <c r="L4" s="52"/>
      <c r="M4" s="52"/>
      <c r="N4" s="52"/>
      <c r="O4" s="52"/>
      <c r="P4" s="52"/>
      <c r="Q4" s="52"/>
      <c r="R4" s="52"/>
      <c r="S4" s="52"/>
    </row>
    <row r="5" spans="1:19" x14ac:dyDescent="0.25">
      <c r="A5" s="52"/>
      <c r="B5" s="106"/>
      <c r="C5" s="54" t="s">
        <v>12</v>
      </c>
      <c r="D5" s="54" t="s">
        <v>13</v>
      </c>
      <c r="E5" s="54" t="s">
        <v>12</v>
      </c>
      <c r="F5" s="54" t="s">
        <v>13</v>
      </c>
      <c r="G5" s="52"/>
      <c r="H5" s="52"/>
      <c r="I5" s="52"/>
      <c r="J5" s="52"/>
      <c r="K5" s="52"/>
      <c r="L5" s="52"/>
      <c r="M5" s="52"/>
      <c r="N5" s="52"/>
      <c r="O5" s="52"/>
      <c r="P5" s="52"/>
      <c r="Q5" s="52"/>
      <c r="R5" s="52"/>
      <c r="S5" s="52"/>
    </row>
    <row r="6" spans="1:19" x14ac:dyDescent="0.25">
      <c r="A6" s="52"/>
      <c r="B6" s="58" t="s">
        <v>59</v>
      </c>
      <c r="C6" s="3">
        <v>138</v>
      </c>
      <c r="D6" s="3">
        <v>618</v>
      </c>
      <c r="E6" s="91">
        <f t="shared" ref="E6:F9" si="0">C6/C$9</f>
        <v>0.4859154929577465</v>
      </c>
      <c r="F6" s="91">
        <f t="shared" si="0"/>
        <v>0.8679775280898876</v>
      </c>
      <c r="G6" s="52"/>
      <c r="H6" s="52"/>
      <c r="I6" s="52"/>
      <c r="J6" s="52"/>
      <c r="K6" s="52"/>
      <c r="L6" s="52"/>
      <c r="M6" s="52"/>
      <c r="N6" s="52"/>
      <c r="O6" s="52"/>
      <c r="P6" s="52"/>
      <c r="Q6" s="52"/>
      <c r="R6" s="52"/>
      <c r="S6" s="52"/>
    </row>
    <row r="7" spans="1:19" x14ac:dyDescent="0.25">
      <c r="A7" s="52"/>
      <c r="B7" s="58" t="s">
        <v>82</v>
      </c>
      <c r="C7" s="3">
        <v>93</v>
      </c>
      <c r="D7" s="3">
        <v>22</v>
      </c>
      <c r="E7" s="91">
        <f t="shared" si="0"/>
        <v>0.32746478873239437</v>
      </c>
      <c r="F7" s="91">
        <f t="shared" si="0"/>
        <v>3.0898876404494381E-2</v>
      </c>
      <c r="G7" s="52"/>
      <c r="H7" s="52"/>
      <c r="I7" s="52"/>
      <c r="J7" s="52"/>
      <c r="K7" s="52"/>
      <c r="L7" s="52"/>
      <c r="M7" s="52"/>
      <c r="N7" s="52"/>
      <c r="O7" s="52"/>
      <c r="P7" s="52"/>
      <c r="Q7" s="52"/>
      <c r="R7" s="52"/>
      <c r="S7" s="52"/>
    </row>
    <row r="8" spans="1:19" x14ac:dyDescent="0.25">
      <c r="A8" s="52"/>
      <c r="B8" s="58" t="s">
        <v>83</v>
      </c>
      <c r="C8" s="3">
        <v>53</v>
      </c>
      <c r="D8" s="3">
        <v>72</v>
      </c>
      <c r="E8" s="91">
        <f t="shared" si="0"/>
        <v>0.18661971830985916</v>
      </c>
      <c r="F8" s="91">
        <f t="shared" si="0"/>
        <v>0.10112359550561797</v>
      </c>
      <c r="G8" s="52"/>
      <c r="H8" s="52"/>
      <c r="I8" s="52"/>
      <c r="J8" s="52"/>
      <c r="K8" s="52"/>
      <c r="L8" s="52"/>
      <c r="M8" s="52"/>
      <c r="N8" s="52"/>
      <c r="O8" s="52"/>
      <c r="P8" s="52"/>
      <c r="Q8" s="52"/>
      <c r="R8" s="52"/>
      <c r="S8" s="52"/>
    </row>
    <row r="9" spans="1:19" x14ac:dyDescent="0.25">
      <c r="B9" s="59" t="s">
        <v>14</v>
      </c>
      <c r="C9" s="54">
        <v>284</v>
      </c>
      <c r="D9" s="54">
        <v>712</v>
      </c>
      <c r="E9" s="55">
        <f t="shared" si="0"/>
        <v>1</v>
      </c>
      <c r="F9" s="55">
        <f t="shared" si="0"/>
        <v>1</v>
      </c>
    </row>
    <row r="10" spans="1:19" x14ac:dyDescent="0.25">
      <c r="E10" s="52"/>
      <c r="F10" s="52"/>
    </row>
    <row r="11" spans="1:19" x14ac:dyDescent="0.25">
      <c r="A11" s="52"/>
      <c r="B11" s="96" t="s">
        <v>87</v>
      </c>
      <c r="E11" s="52"/>
      <c r="F11" s="52"/>
      <c r="G11" s="52"/>
      <c r="H11" s="52"/>
      <c r="I11" s="52"/>
      <c r="J11" s="52"/>
      <c r="K11" s="52"/>
      <c r="L11" s="52"/>
      <c r="M11" s="52"/>
      <c r="N11" s="52"/>
      <c r="O11" s="52"/>
      <c r="P11" s="52"/>
      <c r="Q11" s="52"/>
      <c r="R11" s="52"/>
      <c r="S11" s="52"/>
    </row>
    <row r="12" spans="1:19" x14ac:dyDescent="0.25">
      <c r="A12" s="52"/>
      <c r="B12" s="96" t="s">
        <v>74</v>
      </c>
      <c r="E12" s="52"/>
      <c r="F12" s="52"/>
      <c r="G12" s="52"/>
      <c r="H12" s="52"/>
      <c r="I12" s="52"/>
      <c r="J12" s="52"/>
      <c r="K12" s="52"/>
      <c r="L12" s="52"/>
      <c r="M12" s="52"/>
      <c r="N12" s="52"/>
      <c r="O12" s="52"/>
      <c r="P12" s="52"/>
      <c r="Q12" s="52"/>
      <c r="R12" s="52"/>
      <c r="S12" s="52"/>
    </row>
    <row r="13" spans="1:19" x14ac:dyDescent="0.25">
      <c r="A13" s="52"/>
      <c r="B13" s="97" t="s">
        <v>88</v>
      </c>
      <c r="E13" s="52"/>
      <c r="F13" s="52"/>
      <c r="G13" s="52"/>
      <c r="H13" s="52"/>
      <c r="I13" s="52"/>
      <c r="J13" s="52"/>
      <c r="K13" s="52"/>
      <c r="L13" s="52"/>
      <c r="M13" s="52"/>
      <c r="N13" s="52"/>
      <c r="O13" s="52"/>
      <c r="P13" s="52"/>
      <c r="Q13" s="52"/>
      <c r="R13" s="52"/>
      <c r="S13" s="52"/>
    </row>
    <row r="14" spans="1:19" x14ac:dyDescent="0.25">
      <c r="E14" s="52"/>
      <c r="F14" s="52"/>
    </row>
    <row r="15" spans="1:19" x14ac:dyDescent="0.25">
      <c r="E15" s="52"/>
      <c r="F15" s="52"/>
    </row>
    <row r="16" spans="1:19" x14ac:dyDescent="0.25">
      <c r="B16" s="2"/>
      <c r="C16" s="54" t="s">
        <v>12</v>
      </c>
      <c r="D16" s="54" t="s">
        <v>13</v>
      </c>
      <c r="E16" s="52"/>
      <c r="F16" s="52"/>
    </row>
    <row r="17" spans="2:6" x14ac:dyDescent="0.25">
      <c r="B17" s="7" t="s">
        <v>46</v>
      </c>
      <c r="C17" s="2">
        <f>C6</f>
        <v>138</v>
      </c>
      <c r="D17" s="2">
        <f>D6</f>
        <v>618</v>
      </c>
      <c r="E17" s="52"/>
      <c r="F17" s="52"/>
    </row>
    <row r="18" spans="2:6" x14ac:dyDescent="0.25">
      <c r="B18" s="2" t="s">
        <v>69</v>
      </c>
      <c r="C18" s="2">
        <f>C8+C7</f>
        <v>146</v>
      </c>
      <c r="D18" s="2">
        <f>D8+D7</f>
        <v>94</v>
      </c>
      <c r="E18" s="52"/>
      <c r="F18" s="52"/>
    </row>
    <row r="19" spans="2:6" x14ac:dyDescent="0.25">
      <c r="B19" s="7" t="s">
        <v>84</v>
      </c>
      <c r="C19" s="55">
        <f>C17/(C17+D17)</f>
        <v>0.18253968253968253</v>
      </c>
      <c r="D19" s="55">
        <f>D17/(D17+C17)</f>
        <v>0.81746031746031744</v>
      </c>
      <c r="E19" s="52"/>
      <c r="F19" s="52"/>
    </row>
    <row r="20" spans="2:6" x14ac:dyDescent="0.25">
      <c r="B20" s="2" t="s">
        <v>85</v>
      </c>
      <c r="C20" s="55">
        <f>C18/(C18+D18)</f>
        <v>0.60833333333333328</v>
      </c>
      <c r="D20" s="55">
        <f>D18/(D18+C18)</f>
        <v>0.39166666666666666</v>
      </c>
      <c r="E20" s="52"/>
      <c r="F20" s="52"/>
    </row>
    <row r="21" spans="2:6" x14ac:dyDescent="0.25">
      <c r="B21" s="2" t="s">
        <v>86</v>
      </c>
      <c r="C21" s="55">
        <f>(C7/(C7+D7))</f>
        <v>0.80869565217391304</v>
      </c>
      <c r="D21" s="99">
        <f>1-C21</f>
        <v>0.19130434782608696</v>
      </c>
      <c r="E21" s="52"/>
      <c r="F21" s="52"/>
    </row>
    <row r="22" spans="2:6" x14ac:dyDescent="0.25">
      <c r="E22" s="52"/>
      <c r="F22" s="52"/>
    </row>
    <row r="23" spans="2:6" x14ac:dyDescent="0.25">
      <c r="E23" s="52"/>
      <c r="F23" s="52"/>
    </row>
    <row r="24" spans="2:6" x14ac:dyDescent="0.25">
      <c r="E24" s="52"/>
      <c r="F24" s="52"/>
    </row>
    <row r="28" spans="2:6" x14ac:dyDescent="0.25">
      <c r="B28" s="100"/>
    </row>
  </sheetData>
  <mergeCells count="2">
    <mergeCell ref="B4:B5"/>
    <mergeCell ref="C4:D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45"/>
  <sheetViews>
    <sheetView zoomScale="85" zoomScaleNormal="85" workbookViewId="0">
      <selection activeCell="B30" sqref="B30"/>
    </sheetView>
  </sheetViews>
  <sheetFormatPr baseColWidth="10" defaultColWidth="11.42578125" defaultRowHeight="15" x14ac:dyDescent="0.25"/>
  <cols>
    <col min="1" max="1" width="3" style="1" customWidth="1"/>
    <col min="2" max="2" width="28.140625" style="1" customWidth="1"/>
    <col min="3" max="3" width="12.85546875" style="1" customWidth="1"/>
    <col min="4" max="5" width="13" style="1" customWidth="1"/>
    <col min="6" max="16384" width="11.42578125" style="1"/>
  </cols>
  <sheetData>
    <row r="2" spans="2:17" x14ac:dyDescent="0.25">
      <c r="B2" s="19" t="s">
        <v>89</v>
      </c>
    </row>
    <row r="3" spans="2:17" x14ac:dyDescent="0.25">
      <c r="Q3" s="101"/>
    </row>
    <row r="4" spans="2:17" x14ac:dyDescent="0.25">
      <c r="Q4" s="101"/>
    </row>
    <row r="5" spans="2:17" x14ac:dyDescent="0.25">
      <c r="C5" s="107" t="s">
        <v>50</v>
      </c>
      <c r="D5" s="107"/>
      <c r="E5" s="107"/>
      <c r="Q5" s="101"/>
    </row>
    <row r="6" spans="2:17" x14ac:dyDescent="0.25">
      <c r="C6" s="2" t="s">
        <v>51</v>
      </c>
      <c r="D6" s="2" t="s">
        <v>52</v>
      </c>
      <c r="E6" s="2" t="s">
        <v>32</v>
      </c>
    </row>
    <row r="7" spans="2:17" x14ac:dyDescent="0.25">
      <c r="B7" s="51" t="s">
        <v>53</v>
      </c>
      <c r="C7" s="8">
        <f>C21+C36</f>
        <v>0.81779999999999997</v>
      </c>
      <c r="D7" s="8">
        <f t="shared" ref="D7:E7" si="0">D21+D36</f>
        <v>0.84660000000000002</v>
      </c>
      <c r="E7" s="8">
        <f t="shared" si="0"/>
        <v>0.83252013955416171</v>
      </c>
      <c r="G7" s="57"/>
      <c r="H7" s="57"/>
    </row>
    <row r="8" spans="2:17" x14ac:dyDescent="0.25">
      <c r="B8" s="51" t="s">
        <v>54</v>
      </c>
      <c r="C8" s="8">
        <f t="shared" ref="C8:E12" si="1">C22+C37</f>
        <v>0.68169999999999997</v>
      </c>
      <c r="D8" s="8">
        <f t="shared" si="1"/>
        <v>3.9767000000000001</v>
      </c>
      <c r="E8" s="8">
        <f t="shared" si="1"/>
        <v>2.3558555922562272</v>
      </c>
      <c r="G8" s="57"/>
      <c r="H8" s="57"/>
    </row>
    <row r="9" spans="2:17" x14ac:dyDescent="0.25">
      <c r="B9" s="51" t="s">
        <v>55</v>
      </c>
      <c r="C9" s="8">
        <f t="shared" si="1"/>
        <v>0.88440000000000007</v>
      </c>
      <c r="D9" s="8">
        <f t="shared" si="1"/>
        <v>3.4762999999999997</v>
      </c>
      <c r="E9" s="8">
        <f t="shared" si="1"/>
        <v>2.150621259724419</v>
      </c>
      <c r="G9" s="57"/>
      <c r="H9" s="57"/>
    </row>
    <row r="10" spans="2:17" x14ac:dyDescent="0.25">
      <c r="B10" s="51" t="s">
        <v>56</v>
      </c>
      <c r="C10" s="8">
        <f t="shared" si="1"/>
        <v>0.89490000000000003</v>
      </c>
      <c r="D10" s="8">
        <f t="shared" si="1"/>
        <v>2.0514000000000001</v>
      </c>
      <c r="E10" s="8">
        <f t="shared" si="1"/>
        <v>1.4635243106174896</v>
      </c>
      <c r="G10" s="57"/>
      <c r="H10" s="57"/>
    </row>
    <row r="11" spans="2:17" x14ac:dyDescent="0.25">
      <c r="B11" s="51" t="s">
        <v>57</v>
      </c>
      <c r="C11" s="8">
        <f t="shared" si="1"/>
        <v>0.77059999999999995</v>
      </c>
      <c r="D11" s="8">
        <f t="shared" si="1"/>
        <v>0.88219999999999998</v>
      </c>
      <c r="E11" s="8">
        <f t="shared" si="1"/>
        <v>0.82011742687889311</v>
      </c>
      <c r="G11" s="57"/>
      <c r="H11" s="57"/>
    </row>
    <row r="12" spans="2:17" x14ac:dyDescent="0.25">
      <c r="B12" s="51" t="s">
        <v>14</v>
      </c>
      <c r="C12" s="8">
        <f t="shared" si="1"/>
        <v>0.80806887501078029</v>
      </c>
      <c r="D12" s="8">
        <f t="shared" si="1"/>
        <v>2.1577121511377961</v>
      </c>
      <c r="E12" s="8">
        <f t="shared" si="1"/>
        <v>1.4616228683400792</v>
      </c>
      <c r="G12" s="57"/>
      <c r="H12" s="57"/>
    </row>
    <row r="13" spans="2:17" x14ac:dyDescent="0.25">
      <c r="Q13" s="100"/>
    </row>
    <row r="14" spans="2:17" x14ac:dyDescent="0.25">
      <c r="B14" s="96" t="s">
        <v>90</v>
      </c>
    </row>
    <row r="15" spans="2:17" x14ac:dyDescent="0.25">
      <c r="B15" s="96" t="s">
        <v>74</v>
      </c>
    </row>
    <row r="16" spans="2:17" x14ac:dyDescent="0.25">
      <c r="B16" s="97" t="s">
        <v>91</v>
      </c>
    </row>
    <row r="18" spans="2:8" x14ac:dyDescent="0.25">
      <c r="C18" s="1" t="s">
        <v>58</v>
      </c>
    </row>
    <row r="19" spans="2:8" x14ac:dyDescent="0.25">
      <c r="C19" s="106" t="s">
        <v>50</v>
      </c>
      <c r="D19" s="106"/>
      <c r="E19" s="106"/>
    </row>
    <row r="20" spans="2:8" x14ac:dyDescent="0.25">
      <c r="C20" s="2" t="s">
        <v>51</v>
      </c>
      <c r="D20" s="2" t="s">
        <v>52</v>
      </c>
      <c r="E20" s="2" t="s">
        <v>32</v>
      </c>
    </row>
    <row r="21" spans="2:8" x14ac:dyDescent="0.25">
      <c r="B21" s="51" t="s">
        <v>53</v>
      </c>
      <c r="C21" s="8">
        <v>0.53939999999999999</v>
      </c>
      <c r="D21" s="8">
        <v>0.66400000000000003</v>
      </c>
      <c r="E21" s="8">
        <v>0.6031523460035253</v>
      </c>
      <c r="G21" s="57"/>
      <c r="H21" s="57"/>
    </row>
    <row r="22" spans="2:8" x14ac:dyDescent="0.25">
      <c r="B22" s="51" t="s">
        <v>54</v>
      </c>
      <c r="C22" s="8">
        <v>0.28970000000000001</v>
      </c>
      <c r="D22" s="8">
        <v>9.9000000000000005E-2</v>
      </c>
      <c r="E22" s="8">
        <v>0.19282803780033178</v>
      </c>
      <c r="G22" s="57"/>
      <c r="H22" s="57"/>
    </row>
    <row r="23" spans="2:8" x14ac:dyDescent="0.25">
      <c r="B23" s="51" t="s">
        <v>55</v>
      </c>
      <c r="C23" s="8">
        <v>0.43440000000000001</v>
      </c>
      <c r="D23" s="8">
        <v>0.22739999999999999</v>
      </c>
      <c r="E23" s="8">
        <v>0.33330661589824945</v>
      </c>
      <c r="G23" s="57"/>
      <c r="H23" s="57"/>
    </row>
    <row r="24" spans="2:8" x14ac:dyDescent="0.25">
      <c r="B24" s="51" t="s">
        <v>56</v>
      </c>
      <c r="C24" s="8">
        <v>0.49220000000000003</v>
      </c>
      <c r="D24" s="8">
        <v>0.32390000000000002</v>
      </c>
      <c r="E24" s="8">
        <v>0.40948348587225097</v>
      </c>
      <c r="G24" s="57"/>
      <c r="H24" s="57"/>
    </row>
    <row r="25" spans="2:8" x14ac:dyDescent="0.25">
      <c r="B25" s="51" t="s">
        <v>57</v>
      </c>
      <c r="C25" s="8">
        <v>0.35639999999999999</v>
      </c>
      <c r="D25" s="8">
        <v>0.15709999999999999</v>
      </c>
      <c r="E25" s="8">
        <v>0.26801223100617422</v>
      </c>
      <c r="G25" s="57"/>
      <c r="H25" s="57"/>
    </row>
    <row r="26" spans="2:8" x14ac:dyDescent="0.25">
      <c r="B26" s="51" t="s">
        <v>14</v>
      </c>
      <c r="C26" s="8">
        <v>0.41541568926610534</v>
      </c>
      <c r="D26" s="8">
        <v>0.28486649186369778</v>
      </c>
      <c r="E26" s="8">
        <v>0.35219828152772992</v>
      </c>
      <c r="G26" s="57"/>
      <c r="H26" s="57"/>
    </row>
    <row r="28" spans="2:8" x14ac:dyDescent="0.25">
      <c r="B28" s="60"/>
    </row>
    <row r="29" spans="2:8" x14ac:dyDescent="0.25">
      <c r="B29" s="60"/>
    </row>
    <row r="30" spans="2:8" x14ac:dyDescent="0.25">
      <c r="B30" s="60"/>
    </row>
    <row r="33" spans="2:6" x14ac:dyDescent="0.25">
      <c r="C33" s="1" t="s">
        <v>59</v>
      </c>
    </row>
    <row r="34" spans="2:6" x14ac:dyDescent="0.25">
      <c r="C34" s="106" t="s">
        <v>50</v>
      </c>
      <c r="D34" s="106"/>
      <c r="E34" s="106"/>
    </row>
    <row r="35" spans="2:6" x14ac:dyDescent="0.25">
      <c r="C35" s="2" t="s">
        <v>51</v>
      </c>
      <c r="D35" s="2" t="s">
        <v>52</v>
      </c>
      <c r="E35" s="2" t="s">
        <v>32</v>
      </c>
    </row>
    <row r="36" spans="2:6" x14ac:dyDescent="0.25">
      <c r="B36" s="51" t="s">
        <v>53</v>
      </c>
      <c r="C36" s="8">
        <v>0.27839999999999998</v>
      </c>
      <c r="D36" s="8">
        <v>0.18260000000000001</v>
      </c>
      <c r="E36" s="8">
        <v>0.22936779355063638</v>
      </c>
      <c r="F36"/>
    </row>
    <row r="37" spans="2:6" x14ac:dyDescent="0.25">
      <c r="B37" s="51" t="s">
        <v>54</v>
      </c>
      <c r="C37" s="8">
        <v>0.39200000000000002</v>
      </c>
      <c r="D37" s="8">
        <v>3.8776999999999999</v>
      </c>
      <c r="E37" s="8">
        <v>2.1630275544558955</v>
      </c>
      <c r="F37"/>
    </row>
    <row r="38" spans="2:6" x14ac:dyDescent="0.25">
      <c r="B38" s="51" t="s">
        <v>55</v>
      </c>
      <c r="C38" s="8">
        <v>0.45</v>
      </c>
      <c r="D38" s="8">
        <v>3.2488999999999999</v>
      </c>
      <c r="E38" s="8">
        <v>1.8173146438261694</v>
      </c>
      <c r="F38"/>
    </row>
    <row r="39" spans="2:6" x14ac:dyDescent="0.25">
      <c r="B39" s="51" t="s">
        <v>56</v>
      </c>
      <c r="C39" s="8">
        <v>0.4027</v>
      </c>
      <c r="D39" s="8">
        <v>1.7275</v>
      </c>
      <c r="E39" s="8">
        <v>1.0540408247452386</v>
      </c>
      <c r="F39"/>
    </row>
    <row r="40" spans="2:6" x14ac:dyDescent="0.25">
      <c r="B40" s="51" t="s">
        <v>57</v>
      </c>
      <c r="C40" s="8">
        <v>0.41420000000000001</v>
      </c>
      <c r="D40" s="8">
        <v>0.72509999999999997</v>
      </c>
      <c r="E40" s="8">
        <v>0.55210519587271889</v>
      </c>
      <c r="F40"/>
    </row>
    <row r="41" spans="2:6" x14ac:dyDescent="0.25">
      <c r="B41" s="51" t="s">
        <v>14</v>
      </c>
      <c r="C41" s="8">
        <v>0.39265318574467489</v>
      </c>
      <c r="D41" s="8">
        <v>1.8728456592740983</v>
      </c>
      <c r="E41" s="8">
        <v>1.1094245868123491</v>
      </c>
      <c r="F41"/>
    </row>
    <row r="42" spans="2:6" x14ac:dyDescent="0.25">
      <c r="F42"/>
    </row>
    <row r="43" spans="2:6" x14ac:dyDescent="0.25">
      <c r="B43" s="60"/>
      <c r="F43"/>
    </row>
    <row r="44" spans="2:6" x14ac:dyDescent="0.25">
      <c r="B44" s="60"/>
      <c r="F44"/>
    </row>
    <row r="45" spans="2:6" x14ac:dyDescent="0.25">
      <c r="B45" s="60"/>
      <c r="F45"/>
    </row>
  </sheetData>
  <mergeCells count="3">
    <mergeCell ref="C5:E5"/>
    <mergeCell ref="C19:E19"/>
    <mergeCell ref="C34:E34"/>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0"/>
  <sheetViews>
    <sheetView workbookViewId="0">
      <selection activeCell="M15" sqref="M15"/>
    </sheetView>
  </sheetViews>
  <sheetFormatPr baseColWidth="10" defaultRowHeight="15" x14ac:dyDescent="0.25"/>
  <cols>
    <col min="1" max="1" width="11.42578125" style="1" customWidth="1"/>
    <col min="2" max="16384" width="11.42578125" style="1"/>
  </cols>
  <sheetData>
    <row r="2" spans="2:12" x14ac:dyDescent="0.25">
      <c r="B2" s="31" t="s">
        <v>93</v>
      </c>
      <c r="C2" s="19"/>
      <c r="D2" s="19"/>
      <c r="E2" s="19"/>
      <c r="F2" s="19"/>
    </row>
    <row r="6" spans="2:12" x14ac:dyDescent="0.25">
      <c r="H6" s="11"/>
    </row>
    <row r="7" spans="2:12" x14ac:dyDescent="0.25">
      <c r="H7" s="11"/>
    </row>
    <row r="8" spans="2:12" x14ac:dyDescent="0.25">
      <c r="H8" s="11"/>
      <c r="L8" s="100"/>
    </row>
    <row r="9" spans="2:12" x14ac:dyDescent="0.25">
      <c r="H9" s="11"/>
      <c r="I9" s="108"/>
    </row>
    <row r="10" spans="2:12" x14ac:dyDescent="0.25">
      <c r="I10" s="108"/>
    </row>
    <row r="17" spans="1:10" x14ac:dyDescent="0.25">
      <c r="A17" s="65"/>
      <c r="B17" s="66"/>
      <c r="C17" s="65"/>
      <c r="D17" s="65"/>
      <c r="E17" s="65"/>
      <c r="F17" s="65"/>
      <c r="G17" s="65"/>
      <c r="H17" s="65"/>
      <c r="I17" s="65"/>
      <c r="J17" s="65"/>
    </row>
    <row r="18" spans="1:10" x14ac:dyDescent="0.25">
      <c r="B18" s="96" t="s">
        <v>94</v>
      </c>
    </row>
    <row r="19" spans="1:10" x14ac:dyDescent="0.25">
      <c r="B19" s="96" t="s">
        <v>95</v>
      </c>
    </row>
    <row r="20" spans="1:10" x14ac:dyDescent="0.25">
      <c r="B20" s="96" t="s">
        <v>74</v>
      </c>
    </row>
    <row r="21" spans="1:10" x14ac:dyDescent="0.25">
      <c r="B21" s="97" t="s">
        <v>88</v>
      </c>
    </row>
    <row r="22" spans="1:10" x14ac:dyDescent="0.25">
      <c r="B22" s="67"/>
    </row>
    <row r="23" spans="1:10" x14ac:dyDescent="0.25">
      <c r="B23" s="67"/>
    </row>
    <row r="24" spans="1:10" ht="30" x14ac:dyDescent="0.25">
      <c r="B24" s="68" t="s">
        <v>2</v>
      </c>
      <c r="C24" s="68" t="s">
        <v>15</v>
      </c>
      <c r="D24" s="68" t="s">
        <v>16</v>
      </c>
      <c r="E24" s="68" t="s">
        <v>17</v>
      </c>
      <c r="F24" s="68" t="s">
        <v>18</v>
      </c>
      <c r="G24" s="68" t="s">
        <v>60</v>
      </c>
      <c r="H24" s="3" t="s">
        <v>61</v>
      </c>
    </row>
    <row r="25" spans="1:10" x14ac:dyDescent="0.25">
      <c r="B25" s="89">
        <v>77.710843373493972</v>
      </c>
      <c r="C25" s="89">
        <v>2.0080321285140563</v>
      </c>
      <c r="D25" s="89">
        <v>1.3052208835341366</v>
      </c>
      <c r="E25" s="89">
        <v>9.3373493975903603</v>
      </c>
      <c r="F25" s="89">
        <v>2.2088353413654618</v>
      </c>
      <c r="G25" s="89">
        <v>4.7188755020080322</v>
      </c>
      <c r="H25" s="18">
        <v>2.7108433734939759</v>
      </c>
    </row>
    <row r="26" spans="1:10" x14ac:dyDescent="0.25">
      <c r="B26" s="10"/>
      <c r="C26" s="10"/>
      <c r="D26" s="10"/>
      <c r="E26" s="10"/>
      <c r="F26" s="10"/>
      <c r="G26" s="10"/>
      <c r="H26" s="10"/>
    </row>
    <row r="28" spans="1:10" x14ac:dyDescent="0.25">
      <c r="B28" s="69"/>
      <c r="C28" s="69"/>
      <c r="D28" s="69"/>
      <c r="E28" s="69"/>
      <c r="F28" s="69"/>
      <c r="G28" s="69"/>
    </row>
    <row r="30" spans="1:10" x14ac:dyDescent="0.25">
      <c r="H30" s="4"/>
    </row>
  </sheetData>
  <mergeCells count="1">
    <mergeCell ref="I9:I10"/>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4"/>
  <sheetViews>
    <sheetView zoomScale="85" zoomScaleNormal="85" workbookViewId="0">
      <selection activeCell="I5" sqref="I5"/>
    </sheetView>
  </sheetViews>
  <sheetFormatPr baseColWidth="10" defaultRowHeight="15" x14ac:dyDescent="0.25"/>
  <cols>
    <col min="1" max="1" width="5" style="1" customWidth="1"/>
    <col min="2" max="2" width="40.5703125" style="1" customWidth="1"/>
    <col min="3" max="16384" width="11.42578125" style="1"/>
  </cols>
  <sheetData>
    <row r="2" spans="2:8" x14ac:dyDescent="0.25">
      <c r="B2" s="19" t="s">
        <v>96</v>
      </c>
    </row>
    <row r="5" spans="2:8" ht="45" x14ac:dyDescent="0.25">
      <c r="B5" s="56" t="s">
        <v>0</v>
      </c>
      <c r="C5" s="56" t="s">
        <v>1</v>
      </c>
      <c r="D5" s="6" t="s">
        <v>2</v>
      </c>
      <c r="E5" s="3" t="s">
        <v>3</v>
      </c>
    </row>
    <row r="6" spans="2:8" x14ac:dyDescent="0.25">
      <c r="B6" s="2" t="s">
        <v>92</v>
      </c>
      <c r="C6" s="2" t="s">
        <v>35</v>
      </c>
      <c r="D6" s="5">
        <v>0.75866712778359302</v>
      </c>
      <c r="E6" s="5">
        <v>0.71971907924898693</v>
      </c>
      <c r="H6" s="98"/>
    </row>
    <row r="7" spans="2:8" x14ac:dyDescent="0.25">
      <c r="B7" s="2" t="s">
        <v>4</v>
      </c>
      <c r="C7" s="2" t="s">
        <v>35</v>
      </c>
      <c r="D7" s="5">
        <v>1.2310051909665201</v>
      </c>
      <c r="E7" s="5">
        <v>1.14794562502999</v>
      </c>
    </row>
    <row r="8" spans="2:8" x14ac:dyDescent="0.25">
      <c r="B8" s="2" t="s">
        <v>5</v>
      </c>
      <c r="C8" s="2" t="s">
        <v>35</v>
      </c>
      <c r="D8" s="5">
        <v>1.1942574314062</v>
      </c>
      <c r="E8" s="5">
        <v>0.93972076799764093</v>
      </c>
    </row>
    <row r="9" spans="2:8" x14ac:dyDescent="0.25">
      <c r="B9" s="2" t="s">
        <v>6</v>
      </c>
      <c r="C9" s="2" t="s">
        <v>35</v>
      </c>
      <c r="D9" s="5">
        <v>1.10782747807348</v>
      </c>
      <c r="E9" s="5">
        <v>0.91098465294521291</v>
      </c>
    </row>
    <row r="10" spans="2:8" x14ac:dyDescent="0.25">
      <c r="B10" s="2" t="s">
        <v>7</v>
      </c>
      <c r="C10" s="2" t="s">
        <v>35</v>
      </c>
      <c r="D10" s="5">
        <v>1.5512527120745099</v>
      </c>
      <c r="E10" s="5">
        <v>1.0825969828514199</v>
      </c>
    </row>
    <row r="11" spans="2:8" x14ac:dyDescent="0.25">
      <c r="B11" s="2" t="s">
        <v>8</v>
      </c>
      <c r="C11" s="2" t="s">
        <v>35</v>
      </c>
      <c r="D11" s="5">
        <v>1.49577443721487</v>
      </c>
      <c r="E11" s="5">
        <v>1.4162636216443401</v>
      </c>
    </row>
    <row r="12" spans="2:8" x14ac:dyDescent="0.25">
      <c r="B12" s="2" t="s">
        <v>9</v>
      </c>
      <c r="C12" s="2" t="s">
        <v>35</v>
      </c>
      <c r="D12" s="5">
        <v>3.1858333499691001</v>
      </c>
      <c r="E12" s="5">
        <v>2.0191342278098001</v>
      </c>
      <c r="F12" s="57"/>
    </row>
    <row r="13" spans="2:8" x14ac:dyDescent="0.25">
      <c r="B13" s="2" t="s">
        <v>10</v>
      </c>
      <c r="C13" s="2" t="s">
        <v>35</v>
      </c>
      <c r="D13" s="5">
        <v>1.96095824951639</v>
      </c>
      <c r="E13" s="5">
        <v>1.8428083315660801</v>
      </c>
    </row>
    <row r="14" spans="2:8" x14ac:dyDescent="0.25">
      <c r="B14" s="2" t="s">
        <v>11</v>
      </c>
      <c r="C14" s="2" t="s">
        <v>35</v>
      </c>
      <c r="D14" s="5">
        <v>1.24876604010137</v>
      </c>
      <c r="E14" s="5"/>
    </row>
    <row r="15" spans="2:8" x14ac:dyDescent="0.25">
      <c r="B15" s="2" t="s">
        <v>2</v>
      </c>
      <c r="C15" s="2" t="s">
        <v>35</v>
      </c>
      <c r="D15" s="5">
        <v>1.4719667914833421</v>
      </c>
      <c r="E15" s="5">
        <v>1.2869204776114536</v>
      </c>
    </row>
    <row r="16" spans="2:8" x14ac:dyDescent="0.25">
      <c r="C16" s="30"/>
      <c r="D16" s="30"/>
      <c r="E16" s="30"/>
      <c r="F16" s="30"/>
    </row>
    <row r="17" spans="2:6" x14ac:dyDescent="0.25">
      <c r="C17" s="30"/>
      <c r="D17" s="30"/>
      <c r="E17" s="62"/>
      <c r="F17" s="30"/>
    </row>
    <row r="18" spans="2:6" x14ac:dyDescent="0.25">
      <c r="B18" s="96" t="s">
        <v>97</v>
      </c>
    </row>
    <row r="19" spans="2:6" ht="15" customHeight="1" x14ac:dyDescent="0.25">
      <c r="B19" s="96" t="s">
        <v>74</v>
      </c>
      <c r="C19" s="64"/>
      <c r="D19" s="64"/>
      <c r="E19" s="64"/>
    </row>
    <row r="20" spans="2:6" x14ac:dyDescent="0.25">
      <c r="B20" s="97" t="s">
        <v>111</v>
      </c>
    </row>
    <row r="21" spans="2:6" x14ac:dyDescent="0.25">
      <c r="B21" s="102"/>
    </row>
    <row r="22" spans="2:6" x14ac:dyDescent="0.25">
      <c r="B22" s="63"/>
      <c r="C22" s="63"/>
      <c r="D22" s="63"/>
      <c r="E22" s="63"/>
    </row>
    <row r="23" spans="2:6" x14ac:dyDescent="0.25">
      <c r="B23" s="61"/>
    </row>
    <row r="24" spans="2:6" x14ac:dyDescent="0.25">
      <c r="B24" s="64"/>
      <c r="C24" s="64"/>
      <c r="D24" s="64"/>
      <c r="E24" s="64"/>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38"/>
  <sheetViews>
    <sheetView workbookViewId="0">
      <selection activeCell="L18" sqref="L18"/>
    </sheetView>
  </sheetViews>
  <sheetFormatPr baseColWidth="10" defaultColWidth="11.42578125" defaultRowHeight="15" x14ac:dyDescent="0.25"/>
  <cols>
    <col min="1" max="1" width="4.28515625" style="1" customWidth="1"/>
    <col min="2" max="2" width="48.42578125" style="1" customWidth="1"/>
    <col min="3" max="3" width="13.42578125" style="1" customWidth="1"/>
    <col min="4" max="5" width="14.7109375" style="1" customWidth="1"/>
    <col min="6" max="16384" width="11.42578125" style="1"/>
  </cols>
  <sheetData>
    <row r="2" spans="2:5" x14ac:dyDescent="0.25">
      <c r="B2" s="70" t="s">
        <v>98</v>
      </c>
      <c r="C2" s="71"/>
      <c r="D2" s="71"/>
      <c r="E2" s="71"/>
    </row>
    <row r="3" spans="2:5" ht="15.75" thickBot="1" x14ac:dyDescent="0.3">
      <c r="B3" s="72"/>
      <c r="C3" s="72"/>
      <c r="D3" s="72"/>
      <c r="E3" s="72"/>
    </row>
    <row r="4" spans="2:5" ht="30.75" thickBot="1" x14ac:dyDescent="0.3">
      <c r="B4" s="13"/>
      <c r="C4" s="84" t="s">
        <v>62</v>
      </c>
      <c r="D4" s="85" t="s">
        <v>19</v>
      </c>
      <c r="E4" s="86" t="s">
        <v>20</v>
      </c>
    </row>
    <row r="5" spans="2:5" ht="15.75" thickBot="1" x14ac:dyDescent="0.3">
      <c r="B5" s="14" t="s">
        <v>21</v>
      </c>
      <c r="C5" s="73">
        <v>1427</v>
      </c>
      <c r="D5" s="74">
        <v>100</v>
      </c>
      <c r="E5" s="74">
        <v>85</v>
      </c>
    </row>
    <row r="6" spans="2:5" ht="15.75" thickBot="1" x14ac:dyDescent="0.3">
      <c r="B6" s="15" t="s">
        <v>63</v>
      </c>
      <c r="C6" s="75"/>
      <c r="D6" s="75"/>
      <c r="E6" s="76"/>
    </row>
    <row r="7" spans="2:5" ht="30.75" thickBot="1" x14ac:dyDescent="0.3">
      <c r="B7" s="77" t="s">
        <v>76</v>
      </c>
      <c r="C7" s="17">
        <v>296</v>
      </c>
      <c r="D7" s="17">
        <v>20.74281709880869</v>
      </c>
      <c r="E7" s="78">
        <v>91.554054054054063</v>
      </c>
    </row>
    <row r="8" spans="2:5" ht="15.75" thickBot="1" x14ac:dyDescent="0.3">
      <c r="B8" s="16" t="s">
        <v>40</v>
      </c>
      <c r="C8" s="17">
        <v>946</v>
      </c>
      <c r="D8" s="17">
        <v>66.292922214435876</v>
      </c>
      <c r="E8" s="78">
        <v>84.355179704016919</v>
      </c>
    </row>
    <row r="9" spans="2:5" ht="15.75" thickBot="1" x14ac:dyDescent="0.3">
      <c r="B9" s="16" t="s">
        <v>41</v>
      </c>
      <c r="C9" s="17">
        <v>185</v>
      </c>
      <c r="D9" s="17">
        <v>12.964260686755431</v>
      </c>
      <c r="E9" s="78">
        <v>76.21621621621621</v>
      </c>
    </row>
    <row r="10" spans="2:5" ht="15.75" thickBot="1" x14ac:dyDescent="0.3">
      <c r="B10" s="15" t="s">
        <v>64</v>
      </c>
      <c r="C10" s="79"/>
      <c r="D10" s="79"/>
      <c r="E10" s="79"/>
    </row>
    <row r="11" spans="2:5" ht="15.75" thickBot="1" x14ac:dyDescent="0.3">
      <c r="B11" s="16" t="s">
        <v>112</v>
      </c>
      <c r="C11" s="17">
        <v>132</v>
      </c>
      <c r="D11" s="78">
        <v>9.2501751927119837</v>
      </c>
      <c r="E11" s="78">
        <v>82.575757575757578</v>
      </c>
    </row>
    <row r="12" spans="2:5" ht="15.75" thickBot="1" x14ac:dyDescent="0.3">
      <c r="B12" s="16" t="s">
        <v>65</v>
      </c>
      <c r="C12" s="80">
        <v>157</v>
      </c>
      <c r="D12" s="78">
        <v>11.002102312543798</v>
      </c>
      <c r="E12" s="78">
        <v>57.961783439490446</v>
      </c>
    </row>
    <row r="13" spans="2:5" ht="15.75" thickBot="1" x14ac:dyDescent="0.3">
      <c r="B13" s="16" t="s">
        <v>46</v>
      </c>
      <c r="C13" s="80">
        <v>1138</v>
      </c>
      <c r="D13" s="78">
        <v>79.747722494744224</v>
      </c>
      <c r="E13" s="78">
        <v>88.75219683655537</v>
      </c>
    </row>
    <row r="14" spans="2:5" ht="15.75" thickBot="1" x14ac:dyDescent="0.3">
      <c r="B14" s="15" t="s">
        <v>22</v>
      </c>
      <c r="C14" s="79"/>
      <c r="D14" s="79"/>
      <c r="E14" s="79"/>
    </row>
    <row r="15" spans="2:5" ht="15.75" thickBot="1" x14ac:dyDescent="0.3">
      <c r="B15" s="15" t="s">
        <v>23</v>
      </c>
      <c r="C15" s="79"/>
      <c r="D15" s="79"/>
      <c r="E15" s="79"/>
    </row>
    <row r="16" spans="2:5" ht="15.75" thickBot="1" x14ac:dyDescent="0.3">
      <c r="B16" s="16" t="s">
        <v>30</v>
      </c>
      <c r="C16" s="80">
        <v>217</v>
      </c>
      <c r="D16" s="78">
        <v>15.206727400140155</v>
      </c>
      <c r="E16" s="80">
        <v>0</v>
      </c>
    </row>
    <row r="17" spans="2:5" ht="15.75" thickBot="1" x14ac:dyDescent="0.3">
      <c r="B17" s="16" t="s">
        <v>31</v>
      </c>
      <c r="C17" s="80">
        <v>1210</v>
      </c>
      <c r="D17" s="78">
        <v>84.793272599859847</v>
      </c>
      <c r="E17" s="80">
        <v>100</v>
      </c>
    </row>
    <row r="18" spans="2:5" ht="15.75" thickBot="1" x14ac:dyDescent="0.3">
      <c r="B18" s="15" t="s">
        <v>24</v>
      </c>
      <c r="C18" s="79"/>
      <c r="D18" s="76"/>
      <c r="E18" s="79"/>
    </row>
    <row r="19" spans="2:5" ht="15.75" thickBot="1" x14ac:dyDescent="0.3">
      <c r="B19" s="16" t="s">
        <v>66</v>
      </c>
      <c r="C19" s="80">
        <v>0</v>
      </c>
      <c r="D19" s="78">
        <v>0</v>
      </c>
      <c r="E19" s="81">
        <v>0</v>
      </c>
    </row>
    <row r="20" spans="2:5" ht="15.75" thickBot="1" x14ac:dyDescent="0.3">
      <c r="B20" s="16" t="s">
        <v>67</v>
      </c>
      <c r="C20" s="80">
        <v>129</v>
      </c>
      <c r="D20" s="78">
        <v>9.0399439383321649</v>
      </c>
      <c r="E20" s="78">
        <v>94.573643410852711</v>
      </c>
    </row>
    <row r="21" spans="2:5" ht="15.75" thickBot="1" x14ac:dyDescent="0.3">
      <c r="B21" s="16" t="s">
        <v>25</v>
      </c>
      <c r="C21" s="80">
        <v>665</v>
      </c>
      <c r="D21" s="78">
        <v>46.601261387526279</v>
      </c>
      <c r="E21" s="78">
        <v>83.458646616541358</v>
      </c>
    </row>
    <row r="22" spans="2:5" ht="15.75" thickBot="1" x14ac:dyDescent="0.3">
      <c r="B22" s="16" t="s">
        <v>26</v>
      </c>
      <c r="C22" s="80">
        <v>386</v>
      </c>
      <c r="D22" s="78">
        <v>27.049754730203222</v>
      </c>
      <c r="E22" s="78">
        <v>86.787564766839381</v>
      </c>
    </row>
    <row r="23" spans="2:5" ht="15.75" thickBot="1" x14ac:dyDescent="0.3">
      <c r="B23" s="16" t="s">
        <v>27</v>
      </c>
      <c r="C23" s="80">
        <v>173</v>
      </c>
      <c r="D23" s="78">
        <v>12.123335669236161</v>
      </c>
      <c r="E23" s="78">
        <v>77.456647398843927</v>
      </c>
    </row>
    <row r="24" spans="2:5" ht="15.75" thickBot="1" x14ac:dyDescent="0.3">
      <c r="B24" s="16" t="s">
        <v>28</v>
      </c>
      <c r="C24" s="80">
        <v>74</v>
      </c>
      <c r="D24" s="78">
        <v>5.1857042747021724</v>
      </c>
      <c r="E24" s="78">
        <v>86.486486486486484</v>
      </c>
    </row>
    <row r="25" spans="2:5" ht="15.75" thickBot="1" x14ac:dyDescent="0.3">
      <c r="B25" s="15" t="s">
        <v>29</v>
      </c>
      <c r="C25" s="79"/>
      <c r="D25" s="76"/>
      <c r="E25" s="76"/>
    </row>
    <row r="26" spans="2:5" ht="15.75" thickBot="1" x14ac:dyDescent="0.3">
      <c r="B26" s="16" t="s">
        <v>99</v>
      </c>
      <c r="C26" s="80">
        <v>1179</v>
      </c>
      <c r="D26" s="78">
        <v>82.620882971268401</v>
      </c>
      <c r="E26" s="78">
        <v>84.393553859202726</v>
      </c>
    </row>
    <row r="27" spans="2:5" ht="15.75" thickBot="1" x14ac:dyDescent="0.3">
      <c r="B27" s="16" t="s">
        <v>100</v>
      </c>
      <c r="C27" s="80">
        <v>248</v>
      </c>
      <c r="D27" s="78">
        <v>17.379117028731606</v>
      </c>
      <c r="E27" s="78">
        <v>86.693548387096769</v>
      </c>
    </row>
    <row r="28" spans="2:5" ht="15.75" thickBot="1" x14ac:dyDescent="0.3">
      <c r="B28" s="16" t="s">
        <v>101</v>
      </c>
      <c r="C28" s="80">
        <v>23</v>
      </c>
      <c r="D28" s="93">
        <v>1.6117729502452698</v>
      </c>
      <c r="E28" s="78">
        <v>69.565217391304344</v>
      </c>
    </row>
    <row r="29" spans="2:5" ht="15.75" thickBot="1" x14ac:dyDescent="0.3">
      <c r="B29" s="16" t="s">
        <v>102</v>
      </c>
      <c r="C29" s="80">
        <v>30</v>
      </c>
      <c r="D29" s="93">
        <v>2.102312543798178</v>
      </c>
      <c r="E29" s="78">
        <v>83.333333333333343</v>
      </c>
    </row>
    <row r="30" spans="2:5" ht="15.75" thickBot="1" x14ac:dyDescent="0.3">
      <c r="B30" s="16" t="s">
        <v>103</v>
      </c>
      <c r="C30" s="80">
        <v>123</v>
      </c>
      <c r="D30" s="93">
        <v>8.6194814295725308</v>
      </c>
      <c r="E30" s="78">
        <v>88.617886178861795</v>
      </c>
    </row>
    <row r="31" spans="2:5" ht="15.75" thickBot="1" x14ac:dyDescent="0.3">
      <c r="B31" s="16" t="s">
        <v>104</v>
      </c>
      <c r="C31" s="80">
        <v>27</v>
      </c>
      <c r="D31" s="92">
        <v>1.8920812894183601</v>
      </c>
      <c r="E31" s="78">
        <v>88.888888888888886</v>
      </c>
    </row>
    <row r="32" spans="2:5" ht="15.75" thickBot="1" x14ac:dyDescent="0.3">
      <c r="B32" s="77" t="s">
        <v>105</v>
      </c>
      <c r="C32" s="80">
        <v>45</v>
      </c>
      <c r="D32" s="92">
        <v>3.1534688156972668</v>
      </c>
      <c r="E32" s="78">
        <v>91.111111111111114</v>
      </c>
    </row>
    <row r="33" spans="2:5" x14ac:dyDescent="0.25">
      <c r="B33" s="82"/>
      <c r="C33" s="82"/>
      <c r="D33" s="82"/>
      <c r="E33" s="83"/>
    </row>
    <row r="34" spans="2:5" x14ac:dyDescent="0.25">
      <c r="B34" s="96" t="s">
        <v>106</v>
      </c>
    </row>
    <row r="35" spans="2:5" x14ac:dyDescent="0.25">
      <c r="B35" s="96" t="s">
        <v>107</v>
      </c>
    </row>
    <row r="36" spans="2:5" x14ac:dyDescent="0.25">
      <c r="B36" s="96" t="s">
        <v>74</v>
      </c>
    </row>
    <row r="37" spans="2:5" x14ac:dyDescent="0.25">
      <c r="B37" s="97" t="s">
        <v>108</v>
      </c>
    </row>
    <row r="38" spans="2:5" x14ac:dyDescent="0.25">
      <c r="B38" s="102"/>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48"/>
  <sheetViews>
    <sheetView zoomScale="85" zoomScaleNormal="85" workbookViewId="0">
      <selection activeCell="L38" sqref="L38"/>
    </sheetView>
  </sheetViews>
  <sheetFormatPr baseColWidth="10" defaultRowHeight="15" x14ac:dyDescent="0.25"/>
  <cols>
    <col min="1" max="1" width="5" customWidth="1"/>
  </cols>
  <sheetData>
    <row r="2" spans="2:2" x14ac:dyDescent="0.25">
      <c r="B2" s="90" t="s">
        <v>109</v>
      </c>
    </row>
    <row r="5" spans="2:2" ht="16.5" x14ac:dyDescent="0.25">
      <c r="B5" s="20" t="s">
        <v>110</v>
      </c>
    </row>
    <row r="6" spans="2:2" x14ac:dyDescent="0.25">
      <c r="B6" s="20" t="s">
        <v>33</v>
      </c>
    </row>
    <row r="7" spans="2:2" x14ac:dyDescent="0.25">
      <c r="B7" s="22" t="s">
        <v>70</v>
      </c>
    </row>
    <row r="20" spans="2:9" ht="45" x14ac:dyDescent="0.25">
      <c r="B20" s="87"/>
      <c r="C20" s="39" t="s">
        <v>114</v>
      </c>
      <c r="D20" s="39"/>
      <c r="E20" s="39"/>
      <c r="F20" s="39"/>
      <c r="G20" s="39"/>
      <c r="H20" s="39"/>
    </row>
    <row r="21" spans="2:9" x14ac:dyDescent="0.25">
      <c r="B21">
        <v>1996</v>
      </c>
      <c r="C21" s="88">
        <v>1617.4239292943537</v>
      </c>
      <c r="D21" s="88"/>
      <c r="E21" s="88"/>
      <c r="G21" s="88"/>
      <c r="I21" s="88"/>
    </row>
    <row r="22" spans="2:9" x14ac:dyDescent="0.25">
      <c r="B22">
        <v>1997</v>
      </c>
      <c r="C22" s="88">
        <v>1432.3492091273304</v>
      </c>
      <c r="D22" s="88"/>
      <c r="E22" s="88"/>
      <c r="I22" s="88"/>
    </row>
    <row r="23" spans="2:9" x14ac:dyDescent="0.25">
      <c r="B23">
        <v>1998</v>
      </c>
      <c r="C23" s="88">
        <v>1320.8505596659525</v>
      </c>
      <c r="D23" s="88"/>
      <c r="E23" s="88"/>
      <c r="I23" s="88"/>
    </row>
    <row r="24" spans="2:9" x14ac:dyDescent="0.25">
      <c r="B24">
        <v>1999</v>
      </c>
      <c r="C24" s="88">
        <v>1294.1548424885391</v>
      </c>
      <c r="D24" s="88"/>
      <c r="E24" s="88"/>
      <c r="I24" s="88"/>
    </row>
    <row r="25" spans="2:9" x14ac:dyDescent="0.25">
      <c r="B25">
        <v>2000</v>
      </c>
      <c r="C25" s="88">
        <v>1334.6383595074528</v>
      </c>
      <c r="D25" s="88"/>
      <c r="E25" s="88"/>
      <c r="I25" s="88"/>
    </row>
    <row r="26" spans="2:9" x14ac:dyDescent="0.25">
      <c r="B26">
        <v>2001</v>
      </c>
      <c r="C26" s="88">
        <v>1377.5225701465195</v>
      </c>
      <c r="D26" s="88"/>
      <c r="E26" s="88"/>
      <c r="I26" s="88"/>
    </row>
    <row r="27" spans="2:9" x14ac:dyDescent="0.25">
      <c r="B27">
        <v>2002</v>
      </c>
      <c r="C27" s="88">
        <v>1394.3905743221121</v>
      </c>
      <c r="D27" s="88"/>
      <c r="E27" s="88"/>
      <c r="I27" s="88"/>
    </row>
    <row r="28" spans="2:9" x14ac:dyDescent="0.25">
      <c r="B28">
        <v>2003</v>
      </c>
      <c r="C28" s="88">
        <v>1373.3029018040818</v>
      </c>
      <c r="D28" s="88"/>
      <c r="E28" s="88"/>
      <c r="I28" s="88"/>
    </row>
    <row r="29" spans="2:9" x14ac:dyDescent="0.25">
      <c r="B29">
        <v>2004</v>
      </c>
      <c r="C29" s="88">
        <v>1343.9295080401678</v>
      </c>
      <c r="D29" s="88"/>
      <c r="E29" s="88"/>
      <c r="I29" s="88"/>
    </row>
    <row r="30" spans="2:9" x14ac:dyDescent="0.25">
      <c r="B30">
        <v>2005</v>
      </c>
      <c r="C30" s="88">
        <v>1299.6374466740297</v>
      </c>
      <c r="D30" s="88"/>
      <c r="E30" s="88"/>
      <c r="I30" s="88"/>
    </row>
    <row r="31" spans="2:9" x14ac:dyDescent="0.25">
      <c r="B31">
        <v>2006</v>
      </c>
      <c r="C31" s="88">
        <v>1231.8642633091549</v>
      </c>
      <c r="D31" s="88"/>
      <c r="E31" s="88"/>
      <c r="I31" s="88"/>
    </row>
    <row r="32" spans="2:9" x14ac:dyDescent="0.25">
      <c r="B32">
        <v>2007</v>
      </c>
      <c r="C32" s="88">
        <v>1164.4100568750032</v>
      </c>
      <c r="D32" s="88"/>
      <c r="E32" s="88"/>
      <c r="I32" s="88"/>
    </row>
    <row r="33" spans="2:9" x14ac:dyDescent="0.25">
      <c r="B33">
        <v>2008</v>
      </c>
      <c r="C33" s="88">
        <v>1088.210662991884</v>
      </c>
      <c r="D33" s="88"/>
      <c r="E33" s="88"/>
      <c r="I33" s="88"/>
    </row>
    <row r="34" spans="2:9" x14ac:dyDescent="0.25">
      <c r="B34">
        <v>2009</v>
      </c>
      <c r="C34" s="88">
        <v>995.79186040509819</v>
      </c>
      <c r="D34" s="88"/>
      <c r="E34" s="88"/>
      <c r="I34" s="88"/>
    </row>
    <row r="35" spans="2:9" x14ac:dyDescent="0.25">
      <c r="B35">
        <v>2010</v>
      </c>
      <c r="C35" s="88">
        <v>941.46876486806207</v>
      </c>
      <c r="D35" s="88"/>
      <c r="E35" s="88"/>
      <c r="I35" s="88"/>
    </row>
    <row r="36" spans="2:9" x14ac:dyDescent="0.25">
      <c r="B36">
        <v>2011</v>
      </c>
      <c r="C36" s="88">
        <v>925.76463172909826</v>
      </c>
      <c r="D36" s="88"/>
      <c r="E36" s="88"/>
      <c r="I36" s="88"/>
    </row>
    <row r="37" spans="2:9" x14ac:dyDescent="0.25">
      <c r="B37">
        <v>2012</v>
      </c>
      <c r="C37" s="88">
        <v>910.73395146846576</v>
      </c>
      <c r="D37" s="88"/>
      <c r="E37" s="88"/>
      <c r="I37" s="88"/>
    </row>
    <row r="38" spans="2:9" x14ac:dyDescent="0.25">
      <c r="B38">
        <v>2013</v>
      </c>
      <c r="C38" s="88">
        <v>909.66658283732386</v>
      </c>
      <c r="D38" s="88"/>
      <c r="E38" s="88"/>
      <c r="I38" s="88"/>
    </row>
    <row r="39" spans="2:9" x14ac:dyDescent="0.25">
      <c r="B39">
        <v>2014</v>
      </c>
      <c r="C39" s="88">
        <v>952.11843311836765</v>
      </c>
      <c r="D39" s="88"/>
      <c r="E39" s="88"/>
      <c r="I39" s="88"/>
    </row>
    <row r="40" spans="2:9" x14ac:dyDescent="0.25">
      <c r="B40">
        <v>2015</v>
      </c>
      <c r="C40" s="88">
        <v>1034.9788267569656</v>
      </c>
      <c r="D40" s="88"/>
      <c r="E40" s="88"/>
      <c r="I40" s="88"/>
    </row>
    <row r="41" spans="2:9" x14ac:dyDescent="0.25">
      <c r="B41">
        <v>2016</v>
      </c>
      <c r="C41" s="88">
        <v>911</v>
      </c>
      <c r="D41" s="88"/>
      <c r="E41" s="88"/>
      <c r="F41" s="88"/>
      <c r="G41" s="88"/>
      <c r="H41" s="88"/>
      <c r="I41" s="88"/>
    </row>
    <row r="42" spans="2:9" x14ac:dyDescent="0.25">
      <c r="B42">
        <v>2017</v>
      </c>
      <c r="C42" s="112">
        <v>825.50411894328215</v>
      </c>
      <c r="F42" s="88"/>
      <c r="G42" s="88"/>
      <c r="H42" s="88"/>
      <c r="I42" s="88"/>
    </row>
    <row r="43" spans="2:9" x14ac:dyDescent="0.25">
      <c r="B43">
        <v>2018</v>
      </c>
      <c r="C43" s="112">
        <v>831.20275239861644</v>
      </c>
      <c r="F43" s="88"/>
      <c r="G43" s="88"/>
      <c r="H43" s="88"/>
      <c r="I43" s="88"/>
    </row>
    <row r="44" spans="2:9" x14ac:dyDescent="0.25">
      <c r="B44">
        <v>2019</v>
      </c>
      <c r="C44" s="112">
        <v>856.53356849018473</v>
      </c>
      <c r="F44" s="88"/>
      <c r="G44" s="88"/>
      <c r="H44" s="88"/>
      <c r="I44" s="88"/>
    </row>
    <row r="45" spans="2:9" x14ac:dyDescent="0.25">
      <c r="B45">
        <v>2020</v>
      </c>
      <c r="C45" s="112">
        <v>823.0703125</v>
      </c>
      <c r="F45" s="88"/>
      <c r="G45" s="88"/>
      <c r="H45" s="88"/>
      <c r="I45" s="88"/>
    </row>
    <row r="46" spans="2:9" x14ac:dyDescent="0.25">
      <c r="B46">
        <v>2021</v>
      </c>
      <c r="C46" s="112">
        <v>881.9375</v>
      </c>
      <c r="F46" s="88"/>
      <c r="G46" s="88"/>
      <c r="H46" s="88"/>
      <c r="I46" s="88"/>
    </row>
    <row r="47" spans="2:9" x14ac:dyDescent="0.25">
      <c r="B47">
        <v>2022</v>
      </c>
      <c r="C47" s="112">
        <v>959</v>
      </c>
      <c r="F47" s="88"/>
      <c r="G47" s="88"/>
      <c r="H47" s="88"/>
      <c r="I47" s="88"/>
    </row>
    <row r="48" spans="2:9" x14ac:dyDescent="0.25">
      <c r="B48">
        <v>2023</v>
      </c>
      <c r="C48" s="88">
        <v>996</v>
      </c>
      <c r="F48" s="88"/>
      <c r="G48" s="88"/>
      <c r="H48" s="88"/>
      <c r="I48" s="88"/>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Fig 1</vt:lpstr>
      <vt:lpstr>Fig 2</vt:lpstr>
      <vt:lpstr>Fig 3</vt:lpstr>
      <vt:lpstr>Fig 4</vt:lpstr>
      <vt:lpstr>Fig 5</vt:lpstr>
      <vt:lpstr>Fig 6_</vt:lpstr>
      <vt:lpstr>Fig 7</vt:lpstr>
      <vt:lpstr>Fig 8</vt:lpstr>
      <vt:lpstr>Encadré 1 - Fig</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Dounia TIR</dc:creator>
  <cp:lastModifiedBy>PORTELA Mickael</cp:lastModifiedBy>
  <dcterms:created xsi:type="dcterms:W3CDTF">2020-07-27T08:44:26Z</dcterms:created>
  <dcterms:modified xsi:type="dcterms:W3CDTF">2024-07-24T14:53:50Z</dcterms:modified>
</cp:coreProperties>
</file>