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03-Analyses\1-Bilans\2023\Bilan définitif 2023\30_Fichier de diffusion\"/>
    </mc:Choice>
  </mc:AlternateContent>
  <bookViews>
    <workbookView xWindow="0" yWindow="0" windowWidth="20340" windowHeight="7050" tabRatio="493" firstSheet="1" activeTab="7"/>
  </bookViews>
  <sheets>
    <sheet name="Fig 1" sheetId="27" r:id="rId1"/>
    <sheet name="Fig 2" sheetId="28" r:id="rId2"/>
    <sheet name="Fig 3" sheetId="29" r:id="rId3"/>
    <sheet name="Fig 4" sheetId="30" r:id="rId4"/>
    <sheet name="Fig 5 et 6" sheetId="31" r:id="rId5"/>
    <sheet name="Fig 7" sheetId="33" r:id="rId6"/>
    <sheet name="Fig 8_" sheetId="37" r:id="rId7"/>
    <sheet name="Fig 9" sheetId="36" r:id="rId8"/>
    <sheet name="Données complémentaires" sheetId="32" r:id="rId9"/>
    <sheet name="Fig 7 Bis" sheetId="38" r:id="rId10"/>
  </sheets>
  <externalReferences>
    <externalReference r:id="rId11"/>
    <externalReference r:id="rId12"/>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0" i="28" l="1"/>
  <c r="L30" i="28"/>
  <c r="M30" i="28"/>
  <c r="K31" i="28"/>
  <c r="L31" i="28"/>
  <c r="M31" i="28"/>
  <c r="K32" i="28"/>
  <c r="L32" i="28"/>
  <c r="M32" i="28"/>
  <c r="K33" i="28"/>
  <c r="L33" i="28"/>
  <c r="M33" i="28"/>
  <c r="K34" i="28"/>
  <c r="L34" i="28"/>
  <c r="M34" i="28"/>
  <c r="K35" i="28"/>
  <c r="L35" i="28"/>
  <c r="M35" i="28"/>
  <c r="K36" i="28"/>
  <c r="L36" i="28"/>
  <c r="M36" i="28"/>
  <c r="D5" i="27" l="1"/>
  <c r="E5" i="27" s="1"/>
  <c r="D7" i="27"/>
  <c r="D6" i="27" l="1"/>
  <c r="D8" i="27"/>
  <c r="D9" i="27"/>
  <c r="D10" i="27"/>
  <c r="D11" i="27"/>
  <c r="D12" i="27"/>
  <c r="C17" i="32" l="1"/>
  <c r="H13" i="32"/>
  <c r="H12" i="32"/>
  <c r="H11" i="32"/>
  <c r="H10" i="32"/>
  <c r="H9" i="32"/>
  <c r="H8" i="32"/>
  <c r="H7" i="32"/>
  <c r="H6" i="32"/>
  <c r="E13" i="32"/>
  <c r="E12" i="32"/>
  <c r="E11" i="32"/>
  <c r="E10" i="32"/>
  <c r="E9" i="32"/>
  <c r="E8" i="32"/>
  <c r="E7" i="32"/>
  <c r="E6" i="32"/>
  <c r="I6" i="32" s="1"/>
  <c r="G20" i="36" l="1"/>
  <c r="G21" i="36"/>
  <c r="G22" i="36"/>
  <c r="G23" i="36"/>
  <c r="G24" i="36"/>
  <c r="G25" i="36"/>
  <c r="G19" i="36"/>
  <c r="G17" i="36"/>
  <c r="G13" i="36"/>
  <c r="G14" i="36"/>
  <c r="G15" i="36"/>
  <c r="G16" i="36"/>
  <c r="G9" i="36"/>
  <c r="G12" i="36"/>
  <c r="G10" i="36"/>
  <c r="D20" i="36"/>
  <c r="D21" i="36"/>
  <c r="D22" i="36"/>
  <c r="D23" i="36"/>
  <c r="D24" i="36"/>
  <c r="D25" i="36"/>
  <c r="D19" i="36"/>
  <c r="D13" i="36"/>
  <c r="D14" i="36"/>
  <c r="D15" i="36"/>
  <c r="D16" i="36"/>
  <c r="D17" i="36"/>
  <c r="D12" i="36"/>
  <c r="D10" i="36"/>
  <c r="D9" i="36"/>
  <c r="J7" i="32" l="1"/>
  <c r="J8" i="32"/>
  <c r="J9" i="32"/>
  <c r="J10" i="32"/>
  <c r="J11" i="32"/>
  <c r="J12" i="32"/>
  <c r="J13" i="32"/>
  <c r="J6" i="32"/>
  <c r="I7" i="32"/>
  <c r="I8" i="32"/>
  <c r="I9" i="32"/>
  <c r="I10" i="32"/>
  <c r="I11" i="32"/>
  <c r="I12" i="32"/>
  <c r="I13" i="32"/>
  <c r="F14" i="32"/>
  <c r="C14" i="32"/>
  <c r="D17" i="32"/>
  <c r="E17" i="32"/>
  <c r="F17" i="32"/>
  <c r="G17" i="32"/>
  <c r="H17" i="32"/>
  <c r="D18" i="32"/>
  <c r="E18" i="32"/>
  <c r="F18" i="32"/>
  <c r="G18" i="32"/>
  <c r="H18" i="32"/>
  <c r="D19" i="32"/>
  <c r="E19" i="32"/>
  <c r="F19" i="32"/>
  <c r="G19" i="32"/>
  <c r="H19" i="32"/>
  <c r="D20" i="32"/>
  <c r="E20" i="32"/>
  <c r="F20" i="32"/>
  <c r="G20" i="32"/>
  <c r="H20" i="32"/>
  <c r="D21" i="32"/>
  <c r="E21" i="32"/>
  <c r="F21" i="32"/>
  <c r="G21" i="32"/>
  <c r="H21" i="32"/>
  <c r="D22" i="32"/>
  <c r="E22" i="32"/>
  <c r="F22" i="32"/>
  <c r="G22" i="32"/>
  <c r="H22" i="32"/>
  <c r="D23" i="32"/>
  <c r="E23" i="32"/>
  <c r="F23" i="32"/>
  <c r="G23" i="32"/>
  <c r="H23" i="32"/>
  <c r="D24" i="32"/>
  <c r="E24" i="32"/>
  <c r="F24" i="32"/>
  <c r="G24" i="32"/>
  <c r="H24" i="32"/>
  <c r="C18" i="32"/>
  <c r="C19" i="32"/>
  <c r="C20" i="32"/>
  <c r="C21" i="32"/>
  <c r="C22" i="32"/>
  <c r="C23" i="32"/>
  <c r="C24" i="32"/>
  <c r="F25" i="32" l="1"/>
  <c r="C25" i="32"/>
  <c r="E6" i="27"/>
  <c r="E7" i="27"/>
  <c r="E8" i="27"/>
  <c r="E9" i="27"/>
  <c r="E10" i="27"/>
  <c r="E11" i="27"/>
  <c r="E12" i="27"/>
</calcChain>
</file>

<file path=xl/sharedStrings.xml><?xml version="1.0" encoding="utf-8"?>
<sst xmlns="http://schemas.openxmlformats.org/spreadsheetml/2006/main" count="184" uniqueCount="131">
  <si>
    <t>Escroqueries et fraudes aux moyens de paiement</t>
  </si>
  <si>
    <t>Infractions voisines</t>
  </si>
  <si>
    <t xml:space="preserve">Ensemble </t>
  </si>
  <si>
    <t>Champ : France.</t>
  </si>
  <si>
    <t>Source : SSMSI, bases statistiques des victimes enregistrées par la police et la gendarmerie entre 2016 et 2023.</t>
  </si>
  <si>
    <t>Lecture : en 2023, le nombre de victime d’escroqueries et de fraudes aux moyens de paiement enregistrées par la police et gendarmerie augmente de 6 % par rapport à 2022 et les infractions voisines de 12 %.</t>
  </si>
  <si>
    <t xml:space="preserve"> &gt; dont plaintes Thesee</t>
  </si>
  <si>
    <t xml:space="preserve"> &gt; Escroqueries hors Thesee</t>
  </si>
  <si>
    <t>dont plaintes Thesee</t>
  </si>
  <si>
    <t xml:space="preserve">dont plaintes classiques </t>
  </si>
  <si>
    <t/>
  </si>
  <si>
    <t>2022</t>
  </si>
  <si>
    <t>2023</t>
  </si>
  <si>
    <t>Abus de confiance</t>
  </si>
  <si>
    <t>Faux et usage de faux document</t>
  </si>
  <si>
    <t>Filouteries</t>
  </si>
  <si>
    <t>Abus de faiblesse</t>
  </si>
  <si>
    <t>Infractions relatives aux chèques (hors contrefaçon)</t>
  </si>
  <si>
    <t>Fraudes aux titres de transport</t>
  </si>
  <si>
    <t>Fraudes aux prestations et cotisations sociales</t>
  </si>
  <si>
    <t>Contrefaçons de monnaie</t>
  </si>
  <si>
    <t>15-17 ans</t>
  </si>
  <si>
    <t>18-19 ans</t>
  </si>
  <si>
    <t>20-24 ans</t>
  </si>
  <si>
    <t>25-29 ans</t>
  </si>
  <si>
    <t>30-34 ans</t>
  </si>
  <si>
    <t>35-39 ans</t>
  </si>
  <si>
    <t>40-44 ans</t>
  </si>
  <si>
    <t>45-49 ans</t>
  </si>
  <si>
    <t>50-54 ans</t>
  </si>
  <si>
    <t>55-59 ans</t>
  </si>
  <si>
    <t>60-64 ans</t>
  </si>
  <si>
    <t>65-69 ans</t>
  </si>
  <si>
    <t>70-74 ans</t>
  </si>
  <si>
    <t>75 ans ou plus</t>
  </si>
  <si>
    <t>Total</t>
  </si>
  <si>
    <t>Femmes</t>
  </si>
  <si>
    <t xml:space="preserve">Hommes </t>
  </si>
  <si>
    <t>Ensemble</t>
  </si>
  <si>
    <t>Personne morale</t>
  </si>
  <si>
    <t>Personne physique</t>
  </si>
  <si>
    <t>France</t>
  </si>
  <si>
    <t>UE27 hors France</t>
  </si>
  <si>
    <t>Europe hors UE27</t>
  </si>
  <si>
    <t>Afrique</t>
  </si>
  <si>
    <t>Asie</t>
  </si>
  <si>
    <t>Amérique, Océanie et indéterminée</t>
  </si>
  <si>
    <t>Taille d'unité urbaine</t>
  </si>
  <si>
    <t>France métropolitaine</t>
  </si>
  <si>
    <t>de 2 000 à 5 000 habitants</t>
  </si>
  <si>
    <t>de 5 000 à 10 000 habitants</t>
  </si>
  <si>
    <t>de 10 000 à 20 000 habitants</t>
  </si>
  <si>
    <t>de 20 000 à 50 000 habitants</t>
  </si>
  <si>
    <t>de 50 000 à 100 000 habitants</t>
  </si>
  <si>
    <t>de 100 000 à 200 000 habitants</t>
  </si>
  <si>
    <t>de 200 000 à 2 000 000 habitants</t>
  </si>
  <si>
    <t>Unité urbaine de Paris</t>
  </si>
  <si>
    <t xml:space="preserve">Effectifs </t>
  </si>
  <si>
    <t xml:space="preserve">% </t>
  </si>
  <si>
    <t>Part des hommes</t>
  </si>
  <si>
    <t>Ensemble des mis en cause</t>
  </si>
  <si>
    <t xml:space="preserve">Caractéristiques des mis en cause </t>
  </si>
  <si>
    <t xml:space="preserve">Sexe </t>
  </si>
  <si>
    <t>-</t>
  </si>
  <si>
    <t xml:space="preserve">Âge </t>
  </si>
  <si>
    <t>Moins de 13 ans (15 %*)</t>
  </si>
  <si>
    <t>13 à 17 ans (6 %*)</t>
  </si>
  <si>
    <t>18 à 29 ans (14 %*)</t>
  </si>
  <si>
    <t>30 à 44 ans (18 %*)</t>
  </si>
  <si>
    <t>45 à 59 ans (19 %*)</t>
  </si>
  <si>
    <t>60 ans ou plus (27 %*)</t>
  </si>
  <si>
    <t>Nationalité</t>
  </si>
  <si>
    <t>Français (92 %*)</t>
  </si>
  <si>
    <t xml:space="preserve">Etrangers (8 %*) : </t>
  </si>
  <si>
    <t>UE27 hors France (2 %*)</t>
  </si>
  <si>
    <t>Europe hors UE27 (1 %*)</t>
  </si>
  <si>
    <t>Afrique (3,5 %*)</t>
  </si>
  <si>
    <t xml:space="preserve">Asie (1 %*) </t>
  </si>
  <si>
    <t>Amérique, Océanie et indéterminée** (0,5 %*)</t>
  </si>
  <si>
    <t>Infractions voisines des escroqueries</t>
  </si>
  <si>
    <t>Champ : France, personnes physiques.</t>
  </si>
  <si>
    <t>Source : SSMSI, base statistique des victimes enregistrées par la police et la gendarmerie en 2023.</t>
  </si>
  <si>
    <t>Figure 7 - Nationalité des personnes victimes d’escroquerie ou de fraude aux moyens de paiement en 2023 (en %)</t>
  </si>
  <si>
    <t>Lecture : en 2023, 92 % des personnes victimes d’escroquerie ou de fraude aux moyens de paiement sont de nationalité française.</t>
  </si>
  <si>
    <t>Infractions
voisines</t>
  </si>
  <si>
    <t>Total
Victimes
escroqueries</t>
  </si>
  <si>
    <t>Chiffres brutes</t>
  </si>
  <si>
    <t>Abus de faiblesse (02.K)</t>
  </si>
  <si>
    <t>Filouterie (05.A2.3.2)</t>
  </si>
  <si>
    <t>Fraudes aux titres de transport (05.A2.5)</t>
  </si>
  <si>
    <t>Abus de confiance (05.A3)</t>
  </si>
  <si>
    <t>Fraude aux prestations et cotisations sociales (07.A2)</t>
  </si>
  <si>
    <t>Infractions relatives aux chèques (hors contrefaçon) (07.A4)</t>
  </si>
  <si>
    <t>Contrefaçon de monnaie (07.B1.1)</t>
  </si>
  <si>
    <t>Faux et usage de faux documents (07.B3)</t>
  </si>
  <si>
    <t>Autres contrefaçons ou faux</t>
  </si>
  <si>
    <t>Figure 7 - Nationalité des personnes victimes des escroqueries voisines en 2023 (en %)</t>
  </si>
  <si>
    <t>Lecture : en 2023, 91 % des personnes victimes des escroqueries voisines sont de nationalité française.</t>
  </si>
  <si>
    <t>Escroqueries
et fraudes aux moyens de paiement
aux moyens
de paiement</t>
  </si>
  <si>
    <t>Figure 1 – Nombre de victimes d’escroquerie et d’infractions voisines enregistrées entre 2016 et 2023</t>
  </si>
  <si>
    <r>
      <t xml:space="preserve">Lecture : </t>
    </r>
    <r>
      <rPr>
        <sz val="7"/>
        <color rgb="FF000000"/>
        <rFont val="Marianne-Light"/>
      </rPr>
      <t>En 2023, on comptabilise 504 600 victimes d’escroqueries enregistrées par la police et la gendarmerie.</t>
    </r>
  </si>
  <si>
    <r>
      <t xml:space="preserve">Champ : </t>
    </r>
    <r>
      <rPr>
        <sz val="7"/>
        <color rgb="FF000000"/>
        <rFont val="Marianne-Light"/>
      </rPr>
      <t>France.</t>
    </r>
  </si>
  <si>
    <r>
      <t xml:space="preserve">Source : </t>
    </r>
    <r>
      <rPr>
        <i/>
        <sz val="7"/>
        <color rgb="FF000000"/>
        <rFont val="Marianne-LightItalic"/>
      </rPr>
      <t>SSMSI, bases statistiques des victimes enregistrées par la police et la gendarmerie entre 2016 et 2023</t>
    </r>
  </si>
  <si>
    <t>Figure 2 – Évolution du nombre de victimes d’escroquerie et d’infractions voisines enregistrées entre 2016 et 2023</t>
  </si>
  <si>
    <t>Escroquerie et fraude aux moyens de paiement</t>
  </si>
  <si>
    <t>%</t>
  </si>
  <si>
    <t>Figure 3 – Évolution du nombre de victimes d’escroquerie et d’infractions voisines enregistrées entre 2016 et 2023</t>
  </si>
  <si>
    <r>
      <t xml:space="preserve">Source : </t>
    </r>
    <r>
      <rPr>
        <i/>
        <sz val="7"/>
        <color rgb="FF000000"/>
        <rFont val="Marianne-LightItalic"/>
      </rPr>
      <t>SSMSI, bases statistiques des victimes enregistrées par la police et la gendarmerie entre 2016 et 2023.</t>
    </r>
  </si>
  <si>
    <r>
      <t xml:space="preserve">Lecture : </t>
    </r>
    <r>
      <rPr>
        <sz val="7"/>
        <color rgb="FF000000"/>
        <rFont val="Marianne-Light"/>
      </rPr>
      <t>En 2023, le nombre de victimes d’escroquerie et de fraude aux moyens de paiement enregistrées par la police et gendarmerie augmente de 6 % par rapport à 2022 et les victimes d’infractions voisines de 12 %.</t>
    </r>
  </si>
  <si>
    <t>Total arrondi</t>
  </si>
  <si>
    <t>Figure 4 - Nombre de victimes d’infractions voisines des escroqueries en 2022 et 2023, selon le type d’infraction</t>
  </si>
  <si>
    <r>
      <t xml:space="preserve">Lecture : </t>
    </r>
    <r>
      <rPr>
        <sz val="9"/>
        <color rgb="FF000000"/>
        <rFont val="Marianne-Light"/>
      </rPr>
      <t>En 2023, le nombre de victime d’abus de confiance enregistrées par la police et gendarmerie est de 52 600 victimes.</t>
    </r>
  </si>
  <si>
    <r>
      <t xml:space="preserve">Champ : </t>
    </r>
    <r>
      <rPr>
        <sz val="9"/>
        <color rgb="FF000000"/>
        <rFont val="Marianne-Light"/>
      </rPr>
      <t>France.</t>
    </r>
  </si>
  <si>
    <r>
      <t xml:space="preserve">Source : </t>
    </r>
    <r>
      <rPr>
        <i/>
        <sz val="9"/>
        <color rgb="FF000000"/>
        <rFont val="Marianne-LightItalic"/>
      </rPr>
      <t>SSMSI, bases statistiques des victimes enregistrées par la police et la gendarmerie entre 2016 et 2023</t>
    </r>
  </si>
  <si>
    <t>Figure 5 - Nombre de victimes d’escroquerie et de fraude aux moyens de paiement pour 1 000 habitants de même sexe et âge en 2023</t>
  </si>
  <si>
    <t>Figure 6 - Nombre de victimes d’infraction voisine aux escroqueries pour 1 000 habitants de même sexe et âge en 2023</t>
  </si>
  <si>
    <r>
      <t xml:space="preserve">Champ : </t>
    </r>
    <r>
      <rPr>
        <sz val="7"/>
        <color rgb="FF000000"/>
        <rFont val="Marianne-Light"/>
      </rPr>
      <t>France, personnes physiques.</t>
    </r>
  </si>
  <si>
    <r>
      <t xml:space="preserve">Source : </t>
    </r>
    <r>
      <rPr>
        <i/>
        <sz val="7"/>
        <color rgb="FF000000"/>
        <rFont val="Marianne-LightItalic"/>
      </rPr>
      <t>SSMSI, base statistique des victimes enregistrées par la police et la gendarmerie en 2023</t>
    </r>
  </si>
  <si>
    <r>
      <t xml:space="preserve">Lecture : </t>
    </r>
    <r>
      <rPr>
        <sz val="7"/>
        <color rgb="FF000000"/>
        <rFont val="Marianne-Light"/>
      </rPr>
      <t>Sur 1 000 personnes âgées de 20 à 24 ans, 1,2 ont été enregistrées par les forces de sécurité comme victimes d’infractions voisines aux escroqueries en 2023.</t>
    </r>
  </si>
  <si>
    <r>
      <t xml:space="preserve">Source : </t>
    </r>
    <r>
      <rPr>
        <i/>
        <sz val="7"/>
        <color rgb="FF000000"/>
        <rFont val="Marianne-LightItalic"/>
      </rPr>
      <t>SSMSI, base statistique des victimes enregistrées par la police et la gendarmerie en 2023.</t>
    </r>
  </si>
  <si>
    <r>
      <t xml:space="preserve">Lecture : </t>
    </r>
    <r>
      <rPr>
        <sz val="7"/>
        <color rgb="FF000000"/>
        <rFont val="Marianne-Light"/>
      </rPr>
      <t>Sur 1 000 personnes âgées de 20 à 24 ans, 10,6 ont été enregistrées par les forces de sécurité comme victimes d’escroquerie ou de fraude aux moyens de paiement en 2023.</t>
    </r>
  </si>
  <si>
    <t>Hors unité urbaine</t>
  </si>
  <si>
    <t>Figure 8 - Nombre de victimes d’escroquerie et de fraude aux moyens de paiement enregistrées pour 1 000 habitants en 2023, par taille d’unité urbaine, selon le lieu de résidence de la victime</t>
  </si>
  <si>
    <r>
      <t xml:space="preserve">Lecture : </t>
    </r>
    <r>
      <rPr>
        <sz val="7"/>
        <color rgb="FF000000"/>
        <rFont val="Marianne-Light"/>
      </rPr>
      <t>Dans les unités urbaines de France métropolitaine recensant entre 100 000 et 200 000 habitants, 6,1 victimes d’escroquerie ou de fraude aux moyens de paiement pour 1 000 habitants ont été enregistrés en 2023 (point jaune), alors que sur l’ensemble des unités urbaines de même taille en France, ce taux est de 5,3 ‰ (barre bleue).</t>
    </r>
  </si>
  <si>
    <r>
      <t xml:space="preserve">Sources : </t>
    </r>
    <r>
      <rPr>
        <i/>
        <sz val="7"/>
        <color rgb="FF000000"/>
        <rFont val="Marianne-LightItalic"/>
      </rPr>
      <t>SSMSI, base statistique communale de la délinquance enregistrée par la police et la gendarmerie en 2023 ; Insee, recensement de la population 2021 (pour Mayotte le recensement de la population 2017).</t>
    </r>
  </si>
  <si>
    <r>
      <t xml:space="preserve">Note : Contrairement aux graphiques similaires des autres indicateurs de la délinquance présentées dans ce bilan, où sont représentées le nombre d’infractions par habitant selon le lieu de commission, cette figure sur les escroqueries représente le taux d’escroqueries ou de fraudes aux moyens de paiement par habitant selon le lieu de résidence de laNote : </t>
    </r>
    <r>
      <rPr>
        <sz val="7"/>
        <color rgb="FF000000"/>
        <rFont val="Marianne-Light"/>
      </rPr>
      <t>Contrairement aux graphiques similaires des autres indicateurs de la délinquance présentées dans ce bilan, où sont représentées le nombre d’infractions par habitant selon le lieu de commission, cette figure sur les escroqueries victime, compte tenu de la prévalence des escroqueries sur internet.</t>
    </r>
  </si>
  <si>
    <t>Répartion entre victimes personne physique et morale</t>
  </si>
  <si>
    <r>
      <t xml:space="preserve">Note : </t>
    </r>
    <r>
      <rPr>
        <sz val="7"/>
        <color rgb="FF000000"/>
        <rFont val="Marianne-Light"/>
      </rPr>
      <t>* Les pourcentages entre parenthèses donnent la répartition de l’ensemble de la population en France selon ces caractéristiques identifiées à partir des estimations de la population de l’Insee.</t>
    </r>
  </si>
  <si>
    <r>
      <t xml:space="preserve">Lecture : </t>
    </r>
    <r>
      <rPr>
        <sz val="7"/>
        <color rgb="FF000000"/>
        <rFont val="Marianne-Light"/>
      </rPr>
      <t>En 2023, 50 223 personnes ont été mises en cause par les forces de sécurité pour des escroqueries et des fraudes aux moyens de paiement. 73 % sont des hommes et 35 % ont entre 30 et 44 ans. 18 % de la population de France entière a entre 30 et 44 ans.</t>
    </r>
  </si>
  <si>
    <r>
      <t xml:space="preserve">Sources : </t>
    </r>
    <r>
      <rPr>
        <i/>
        <sz val="7"/>
        <color rgb="FF000000"/>
        <rFont val="Marianne-LightItalic"/>
      </rPr>
      <t>SSMSI, base statistique des mis en cause pour des infractions élucidées par la police et la gendarmerie en 2023 ; Insee, estimations de la population 2023.</t>
    </r>
  </si>
  <si>
    <t>Figure 9 - Nombre de personnes mises en cause pour escroquerie, fraude aux moyens de paiement ou infractions voisines aux escroqueries élucidées en 2023, par sexe, âge, nationalité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</si>
</sst>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_-* #,##0\ _€_-;\-* #,##0\ _€_-;_-* &quot;-&quot;??\ _€_-;_-@_-"/>
    <numFmt numFmtId="166" formatCode="0.0"/>
    <numFmt numFmtId="167" formatCode="_-* #,##0_-;\-* #,##0_-;_-* &quot;-&quot;??_-;_-@_-"/>
  </numFmts>
  <fonts count="46" x14ac:knownFonts="1">
    <font>
      <sz val="11"/>
      <color theme="1"/>
      <name val="Calibri"/>
      <family val="2"/>
      <scheme val="minor"/>
    </font>
    <font>
      <b/>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rgb="FF000000"/>
      <name val="Calibri"/>
      <family val="2"/>
      <scheme val="minor"/>
    </font>
    <font>
      <b/>
      <sz val="9.5"/>
      <color rgb="FF231F20"/>
      <name val="Palatino Linotype"/>
      <family val="1"/>
    </font>
    <font>
      <sz val="11"/>
      <name val="Palatino Linotype"/>
      <family val="1"/>
    </font>
    <font>
      <sz val="9"/>
      <color rgb="FF231F20"/>
      <name val="Palatino Linotype"/>
      <family val="1"/>
    </font>
    <font>
      <b/>
      <sz val="11"/>
      <color rgb="FF000000"/>
      <name val="Calibri"/>
      <family val="2"/>
    </font>
    <font>
      <b/>
      <sz val="11"/>
      <color theme="1"/>
      <name val="Arial"/>
      <family val="2"/>
    </font>
    <font>
      <b/>
      <sz val="12"/>
      <color rgb="FF231F20"/>
      <name val="Palatino Linotype"/>
      <family val="1"/>
    </font>
    <font>
      <b/>
      <i/>
      <sz val="12"/>
      <color rgb="FF231F20"/>
      <name val="Palatino Linotype"/>
      <family val="1"/>
    </font>
    <font>
      <b/>
      <sz val="6.5"/>
      <color rgb="FF000000"/>
      <name val="Calibri"/>
      <family val="2"/>
      <scheme val="minor"/>
    </font>
    <font>
      <b/>
      <sz val="6.5"/>
      <color rgb="FF000000"/>
      <name val="Marianne Light"/>
      <family val="3"/>
    </font>
    <font>
      <sz val="6.5"/>
      <color rgb="FF000000"/>
      <name val="Marianne Light"/>
      <family val="3"/>
    </font>
    <font>
      <b/>
      <sz val="6.5"/>
      <name val="Marianne Light"/>
      <family val="3"/>
    </font>
    <font>
      <b/>
      <sz val="6.5"/>
      <name val="Calibri"/>
      <family val="2"/>
      <scheme val="minor"/>
    </font>
    <font>
      <sz val="6.5"/>
      <name val="Marianne Light"/>
      <family val="3"/>
    </font>
    <font>
      <b/>
      <sz val="6.5"/>
      <color rgb="FF000000"/>
      <name val="Arial"/>
      <family val="2"/>
    </font>
    <font>
      <sz val="6.5"/>
      <color rgb="FF000000"/>
      <name val="Arial"/>
      <family val="2"/>
    </font>
    <font>
      <b/>
      <sz val="6.5"/>
      <color rgb="FFFF0000"/>
      <name val="Calibri"/>
      <family val="2"/>
      <scheme val="minor"/>
    </font>
    <font>
      <b/>
      <sz val="6.5"/>
      <color theme="0"/>
      <name val="Marianne Light"/>
      <family val="3"/>
    </font>
    <font>
      <b/>
      <sz val="11"/>
      <color rgb="FF000000"/>
      <name val="Arial"/>
      <family val="2"/>
    </font>
    <font>
      <sz val="11"/>
      <color rgb="FF000000"/>
      <name val="Arial"/>
      <family val="2"/>
    </font>
    <font>
      <sz val="7"/>
      <color rgb="FF000000"/>
      <name val="Marianne-Medium"/>
    </font>
    <font>
      <sz val="7"/>
      <color rgb="FF000000"/>
      <name val="Marianne-Light"/>
    </font>
    <font>
      <i/>
      <sz val="7"/>
      <color rgb="FF000000"/>
      <name val="Marianne-MediumItalic"/>
    </font>
    <font>
      <i/>
      <sz val="7"/>
      <color rgb="FF000000"/>
      <name val="Marianne-LightItalic"/>
    </font>
    <font>
      <sz val="9"/>
      <color rgb="FF000000"/>
      <name val="Marianne-Medium"/>
    </font>
    <font>
      <sz val="9"/>
      <color rgb="FF000000"/>
      <name val="Marianne-Light"/>
    </font>
    <font>
      <i/>
      <sz val="9"/>
      <color rgb="FF000000"/>
      <name val="Marianne-MediumItalic"/>
    </font>
    <font>
      <i/>
      <sz val="9"/>
      <color rgb="FF000000"/>
      <name val="Marianne-LightItalic"/>
    </font>
  </fonts>
  <fills count="37">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rgb="FFFFF2CC"/>
        <bgColor indexed="64"/>
      </patternFill>
    </fill>
    <fill>
      <patternFill patternType="solid">
        <fgColor rgb="FFD9E2F3"/>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rgb="FF8EAADB"/>
      </left>
      <right style="medium">
        <color rgb="FF8EAADB"/>
      </right>
      <top/>
      <bottom style="medium">
        <color rgb="FF8EAADB"/>
      </bottom>
      <diagonal/>
    </border>
    <border>
      <left/>
      <right style="medium">
        <color rgb="FF8EAADB"/>
      </right>
      <top/>
      <bottom style="medium">
        <color rgb="FF8EAADB"/>
      </bottom>
      <diagonal/>
    </border>
    <border>
      <left style="medium">
        <color rgb="FF4472C4"/>
      </left>
      <right/>
      <top style="medium">
        <color rgb="FF4472C4"/>
      </top>
      <bottom/>
      <diagonal/>
    </border>
    <border>
      <left/>
      <right/>
      <top style="medium">
        <color rgb="FF4472C4"/>
      </top>
      <bottom/>
      <diagonal/>
    </border>
  </borders>
  <cellStyleXfs count="52">
    <xf numFmtId="0" fontId="0" fillId="0" borderId="0"/>
    <xf numFmtId="164" fontId="2" fillId="0" borderId="0" applyFont="0" applyFill="0" applyBorder="0" applyAlignment="0" applyProtection="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0" applyNumberFormat="0" applyBorder="0" applyAlignment="0" applyProtection="0"/>
    <xf numFmtId="0" fontId="10" fillId="6" borderId="4" applyNumberFormat="0" applyAlignment="0" applyProtection="0"/>
    <xf numFmtId="0" fontId="11" fillId="7" borderId="5" applyNumberFormat="0" applyAlignment="0" applyProtection="0"/>
    <xf numFmtId="0" fontId="12" fillId="7" borderId="4" applyNumberFormat="0" applyAlignment="0" applyProtection="0"/>
    <xf numFmtId="0" fontId="13" fillId="0" borderId="6" applyNumberFormat="0" applyFill="0" applyAlignment="0" applyProtection="0"/>
    <xf numFmtId="0" fontId="14" fillId="8" borderId="7" applyNumberFormat="0" applyAlignment="0" applyProtection="0"/>
    <xf numFmtId="0" fontId="15" fillId="0" borderId="0" applyNumberFormat="0" applyFill="0" applyBorder="0" applyAlignment="0" applyProtection="0"/>
    <xf numFmtId="0" fontId="2" fillId="9" borderId="8" applyNumberFormat="0" applyFont="0" applyAlignment="0" applyProtection="0"/>
    <xf numFmtId="0" fontId="16" fillId="0" borderId="0" applyNumberFormat="0" applyFill="0" applyBorder="0" applyAlignment="0" applyProtection="0"/>
    <xf numFmtId="0" fontId="1" fillId="0" borderId="9" applyNumberFormat="0" applyFill="0" applyAlignment="0" applyProtection="0"/>
    <xf numFmtId="0" fontId="17"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17" fillId="33" borderId="0" applyNumberFormat="0" applyBorder="0" applyAlignment="0" applyProtection="0"/>
    <xf numFmtId="164" fontId="2" fillId="0" borderId="0" applyFont="0" applyFill="0" applyBorder="0" applyAlignment="0" applyProtection="0"/>
    <xf numFmtId="0" fontId="18" fillId="0" borderId="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9" borderId="8" applyNumberFormat="0" applyFont="0" applyAlignment="0" applyProtection="0"/>
    <xf numFmtId="164"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cellStyleXfs>
  <cellXfs count="94">
    <xf numFmtId="0" fontId="0" fillId="0" borderId="0" xfId="0"/>
    <xf numFmtId="0" fontId="0" fillId="2" borderId="0" xfId="0" applyFill="1"/>
    <xf numFmtId="0" fontId="19" fillId="0" borderId="0" xfId="0" applyFont="1" applyAlignment="1">
      <alignment vertical="center"/>
    </xf>
    <xf numFmtId="0" fontId="0" fillId="2" borderId="10" xfId="0" applyFill="1" applyBorder="1" applyAlignment="1">
      <alignment horizontal="center"/>
    </xf>
    <xf numFmtId="0" fontId="0" fillId="2" borderId="10" xfId="0" applyFill="1" applyBorder="1" applyAlignment="1">
      <alignment horizontal="center" vertical="center" wrapText="1"/>
    </xf>
    <xf numFmtId="0" fontId="1" fillId="2" borderId="10" xfId="0" applyFont="1" applyFill="1" applyBorder="1" applyAlignment="1">
      <alignment horizontal="center"/>
    </xf>
    <xf numFmtId="3" fontId="0" fillId="2" borderId="10" xfId="0" applyNumberFormat="1" applyFill="1" applyBorder="1" applyAlignment="1">
      <alignment horizontal="center"/>
    </xf>
    <xf numFmtId="0" fontId="0" fillId="2" borderId="10" xfId="0" applyFill="1" applyBorder="1" applyAlignment="1">
      <alignment horizontal="center" vertical="center"/>
    </xf>
    <xf numFmtId="3" fontId="0" fillId="2" borderId="10" xfId="0" applyNumberFormat="1" applyFill="1" applyBorder="1"/>
    <xf numFmtId="3" fontId="20" fillId="2" borderId="10" xfId="45" applyNumberFormat="1" applyFont="1" applyFill="1" applyBorder="1" applyAlignment="1">
      <alignment horizontal="center" vertical="center" wrapText="1"/>
    </xf>
    <xf numFmtId="0" fontId="19" fillId="2" borderId="0" xfId="0" applyFont="1" applyFill="1" applyAlignment="1">
      <alignment vertical="center"/>
    </xf>
    <xf numFmtId="0" fontId="21" fillId="2" borderId="0" xfId="0" applyFont="1" applyFill="1" applyAlignment="1">
      <alignment horizontal="left" vertical="center"/>
    </xf>
    <xf numFmtId="0" fontId="0" fillId="2" borderId="10" xfId="0" applyFill="1" applyBorder="1"/>
    <xf numFmtId="0" fontId="0" fillId="2" borderId="10" xfId="0" applyFill="1" applyBorder="1" applyAlignment="1">
      <alignment vertical="center" wrapText="1"/>
    </xf>
    <xf numFmtId="0" fontId="0" fillId="2" borderId="0" xfId="0" applyFill="1" applyBorder="1"/>
    <xf numFmtId="0" fontId="23" fillId="2" borderId="0" xfId="0" applyFont="1" applyFill="1" applyBorder="1" applyAlignment="1">
      <alignment vertical="top" wrapText="1"/>
    </xf>
    <xf numFmtId="165" fontId="0" fillId="2" borderId="11" xfId="50" applyNumberFormat="1" applyFont="1" applyFill="1" applyBorder="1" applyAlignment="1">
      <alignment vertical="center" wrapText="1"/>
    </xf>
    <xf numFmtId="165" fontId="0" fillId="2" borderId="10" xfId="50" applyNumberFormat="1" applyFont="1" applyFill="1" applyBorder="1" applyAlignment="1">
      <alignment vertical="center" wrapText="1"/>
    </xf>
    <xf numFmtId="165" fontId="0" fillId="2" borderId="10" xfId="50" applyNumberFormat="1" applyFont="1" applyFill="1" applyBorder="1" applyAlignment="1">
      <alignment horizontal="center" vertical="center" wrapText="1"/>
    </xf>
    <xf numFmtId="165" fontId="0" fillId="2" borderId="10" xfId="50" applyNumberFormat="1" applyFont="1" applyFill="1" applyBorder="1"/>
    <xf numFmtId="9" fontId="0" fillId="2" borderId="10" xfId="51" applyFont="1" applyFill="1" applyBorder="1" applyAlignment="1">
      <alignment vertical="center" wrapText="1"/>
    </xf>
    <xf numFmtId="9" fontId="0" fillId="2" borderId="0" xfId="51" applyFont="1" applyFill="1"/>
    <xf numFmtId="0" fontId="1" fillId="2" borderId="0" xfId="0" applyFont="1" applyFill="1"/>
    <xf numFmtId="0" fontId="24" fillId="2" borderId="0" xfId="0" applyFont="1" applyFill="1" applyAlignment="1">
      <alignment horizontal="justify" vertical="center"/>
    </xf>
    <xf numFmtId="0" fontId="25" fillId="2" borderId="0" xfId="0" applyFont="1" applyFill="1" applyAlignment="1">
      <alignment horizontal="justify" vertical="center"/>
    </xf>
    <xf numFmtId="1" fontId="0" fillId="2" borderId="0" xfId="0" applyNumberFormat="1" applyFont="1" applyFill="1"/>
    <xf numFmtId="1" fontId="0" fillId="2" borderId="10" xfId="51" applyNumberFormat="1" applyFont="1" applyFill="1" applyBorder="1" applyAlignment="1">
      <alignment horizontal="center"/>
    </xf>
    <xf numFmtId="0" fontId="0" fillId="2" borderId="10" xfId="0" applyFill="1" applyBorder="1" applyAlignment="1"/>
    <xf numFmtId="166" fontId="0" fillId="2" borderId="10" xfId="0" applyNumberFormat="1" applyFill="1" applyBorder="1"/>
    <xf numFmtId="0" fontId="27" fillId="35" borderId="12" xfId="0" applyFont="1" applyFill="1" applyBorder="1" applyAlignment="1">
      <alignment vertical="center"/>
    </xf>
    <xf numFmtId="0" fontId="28" fillId="35" borderId="13" xfId="0" applyFont="1" applyFill="1" applyBorder="1" applyAlignment="1">
      <alignment horizontal="center" vertical="center"/>
    </xf>
    <xf numFmtId="1" fontId="29" fillId="35" borderId="13" xfId="0" applyNumberFormat="1" applyFont="1" applyFill="1" applyBorder="1" applyAlignment="1">
      <alignment horizontal="center" vertical="center"/>
    </xf>
    <xf numFmtId="0" fontId="27" fillId="36" borderId="12" xfId="0" applyFont="1" applyFill="1" applyBorder="1" applyAlignment="1">
      <alignment vertical="center"/>
    </xf>
    <xf numFmtId="0" fontId="26" fillId="36" borderId="13" xfId="0" applyFont="1" applyFill="1" applyBorder="1" applyAlignment="1">
      <alignment horizontal="center" vertical="center"/>
    </xf>
    <xf numFmtId="0" fontId="30" fillId="36" borderId="13" xfId="0" applyFont="1" applyFill="1" applyBorder="1" applyAlignment="1">
      <alignment horizontal="center" vertical="center"/>
    </xf>
    <xf numFmtId="0" fontId="28" fillId="0" borderId="12" xfId="0" applyFont="1" applyBorder="1" applyAlignment="1">
      <alignment vertical="center"/>
    </xf>
    <xf numFmtId="1" fontId="28" fillId="0" borderId="13" xfId="0" applyNumberFormat="1" applyFont="1" applyBorder="1" applyAlignment="1">
      <alignment horizontal="center" vertical="center"/>
    </xf>
    <xf numFmtId="0" fontId="31" fillId="0" borderId="13" xfId="0" applyFont="1" applyBorder="1" applyAlignment="1">
      <alignment horizontal="center" vertical="center"/>
    </xf>
    <xf numFmtId="0" fontId="32" fillId="36" borderId="12" xfId="0" applyFont="1" applyFill="1" applyBorder="1" applyAlignment="1">
      <alignment vertical="center"/>
    </xf>
    <xf numFmtId="0" fontId="33" fillId="0" borderId="12" xfId="0" applyFont="1" applyBorder="1" applyAlignment="1">
      <alignment vertical="center"/>
    </xf>
    <xf numFmtId="1" fontId="31" fillId="0" borderId="13" xfId="0" applyNumberFormat="1" applyFont="1" applyBorder="1" applyAlignment="1">
      <alignment horizontal="center" vertical="center"/>
    </xf>
    <xf numFmtId="0" fontId="34" fillId="36" borderId="13" xfId="0" applyFont="1" applyFill="1" applyBorder="1" applyAlignment="1">
      <alignment horizontal="center" vertical="center"/>
    </xf>
    <xf numFmtId="0" fontId="26" fillId="34" borderId="14" xfId="0" applyFont="1" applyFill="1" applyBorder="1" applyAlignment="1">
      <alignment vertical="center"/>
    </xf>
    <xf numFmtId="0" fontId="26" fillId="34" borderId="0" xfId="0" applyFont="1" applyFill="1" applyBorder="1" applyAlignment="1">
      <alignment vertical="center"/>
    </xf>
    <xf numFmtId="0" fontId="35" fillId="34" borderId="0" xfId="0" applyFont="1" applyFill="1" applyBorder="1" applyAlignment="1">
      <alignment horizontal="center" vertical="center"/>
    </xf>
    <xf numFmtId="0" fontId="35" fillId="34" borderId="0" xfId="0" applyFont="1" applyFill="1" applyBorder="1" applyAlignment="1">
      <alignment horizontal="center" vertical="center" wrapText="1"/>
    </xf>
    <xf numFmtId="1" fontId="0" fillId="2" borderId="0" xfId="0" applyNumberFormat="1" applyFill="1"/>
    <xf numFmtId="0" fontId="0" fillId="2" borderId="10" xfId="0" applyFill="1" applyBorder="1" applyAlignment="1">
      <alignment horizontal="center" vertical="center" wrapText="1"/>
    </xf>
    <xf numFmtId="0" fontId="21" fillId="0" borderId="0" xfId="0" applyFont="1" applyAlignment="1">
      <alignment horizontal="left" vertical="center"/>
    </xf>
    <xf numFmtId="0" fontId="19" fillId="0" borderId="0" xfId="0" applyFont="1" applyAlignment="1">
      <alignment horizontal="left" vertical="center"/>
    </xf>
    <xf numFmtId="0" fontId="18" fillId="2" borderId="0" xfId="44" applyFill="1"/>
    <xf numFmtId="3" fontId="18" fillId="2" borderId="0" xfId="44" applyNumberFormat="1" applyFill="1"/>
    <xf numFmtId="3" fontId="0" fillId="2" borderId="0" xfId="0" applyNumberFormat="1" applyFill="1"/>
    <xf numFmtId="165" fontId="28" fillId="35" borderId="13" xfId="50" applyNumberFormat="1" applyFont="1" applyFill="1" applyBorder="1" applyAlignment="1">
      <alignment horizontal="center" vertical="center"/>
    </xf>
    <xf numFmtId="165" fontId="26" fillId="36" borderId="13" xfId="50" applyNumberFormat="1" applyFont="1" applyFill="1" applyBorder="1" applyAlignment="1">
      <alignment horizontal="center" vertical="center"/>
    </xf>
    <xf numFmtId="165" fontId="28" fillId="0" borderId="13" xfId="50" applyNumberFormat="1" applyFont="1" applyBorder="1" applyAlignment="1">
      <alignment horizontal="center" vertical="center"/>
    </xf>
    <xf numFmtId="0" fontId="0" fillId="2" borderId="10" xfId="0" applyFill="1" applyBorder="1" applyAlignment="1">
      <alignment horizontal="center" vertical="center" wrapText="1"/>
    </xf>
    <xf numFmtId="165" fontId="0" fillId="2" borderId="0" xfId="0" applyNumberFormat="1" applyFill="1"/>
    <xf numFmtId="0" fontId="0" fillId="0" borderId="10" xfId="0" applyFill="1" applyBorder="1" applyAlignment="1">
      <alignment horizontal="center" vertical="center"/>
    </xf>
    <xf numFmtId="166" fontId="0" fillId="0" borderId="10" xfId="0" applyNumberFormat="1" applyFill="1" applyBorder="1"/>
    <xf numFmtId="1" fontId="0" fillId="2" borderId="11" xfId="0" applyNumberFormat="1" applyFill="1" applyBorder="1"/>
    <xf numFmtId="1" fontId="0" fillId="2" borderId="10" xfId="0" applyNumberFormat="1" applyFill="1" applyBorder="1"/>
    <xf numFmtId="0" fontId="0" fillId="2" borderId="10" xfId="0" applyFill="1" applyBorder="1" applyAlignment="1">
      <alignment horizontal="center" vertical="center" wrapText="1"/>
    </xf>
    <xf numFmtId="0" fontId="0" fillId="2" borderId="10" xfId="0" applyFill="1" applyBorder="1" applyAlignment="1">
      <alignment wrapText="1"/>
    </xf>
    <xf numFmtId="0" fontId="38" fillId="0" borderId="0" xfId="0" applyFont="1"/>
    <xf numFmtId="0" fontId="40" fillId="0" borderId="0" xfId="0" applyFont="1"/>
    <xf numFmtId="0" fontId="38" fillId="2" borderId="0" xfId="0" applyFont="1" applyFill="1"/>
    <xf numFmtId="0" fontId="40" fillId="2" borderId="0" xfId="0" applyFont="1" applyFill="1"/>
    <xf numFmtId="9" fontId="0" fillId="2" borderId="10" xfId="51" applyFont="1" applyFill="1" applyBorder="1"/>
    <xf numFmtId="0" fontId="18" fillId="2" borderId="10" xfId="44" applyFill="1" applyBorder="1" applyAlignment="1">
      <alignment horizontal="center" vertical="center" wrapText="1"/>
    </xf>
    <xf numFmtId="0" fontId="39" fillId="0" borderId="0" xfId="0" applyFont="1"/>
    <xf numFmtId="0" fontId="36" fillId="0" borderId="10" xfId="0" applyFont="1" applyBorder="1" applyAlignment="1">
      <alignment horizontal="center" vertical="top" wrapText="1"/>
    </xf>
    <xf numFmtId="0" fontId="37" fillId="0" borderId="10" xfId="0" applyFont="1" applyBorder="1" applyAlignment="1">
      <alignment vertical="top" wrapText="1"/>
    </xf>
    <xf numFmtId="0" fontId="36" fillId="0" borderId="10" xfId="0" applyFont="1" applyBorder="1" applyAlignment="1">
      <alignment horizontal="left" vertical="top" wrapText="1"/>
    </xf>
    <xf numFmtId="0" fontId="0" fillId="2" borderId="0" xfId="0" applyFill="1" applyAlignment="1">
      <alignment wrapText="1"/>
    </xf>
    <xf numFmtId="0" fontId="22" fillId="2" borderId="10" xfId="0" applyFont="1" applyFill="1" applyBorder="1" applyAlignment="1">
      <alignment wrapText="1"/>
    </xf>
    <xf numFmtId="0" fontId="1" fillId="2" borderId="10" xfId="0" applyFont="1" applyFill="1" applyBorder="1" applyAlignment="1">
      <alignment wrapText="1"/>
    </xf>
    <xf numFmtId="0" fontId="19" fillId="2" borderId="0" xfId="0" applyFont="1" applyFill="1" applyAlignment="1">
      <alignment horizontal="left" vertical="center"/>
    </xf>
    <xf numFmtId="0" fontId="42" fillId="2" borderId="0" xfId="0" applyFont="1" applyFill="1"/>
    <xf numFmtId="0" fontId="44" fillId="2" borderId="0" xfId="0" applyFont="1" applyFill="1"/>
    <xf numFmtId="166" fontId="2" fillId="2" borderId="10" xfId="0" applyNumberFormat="1" applyFont="1" applyFill="1" applyBorder="1"/>
    <xf numFmtId="0" fontId="0" fillId="2" borderId="0" xfId="0" applyFill="1" applyBorder="1" applyAlignment="1">
      <alignment horizontal="center" vertical="center"/>
    </xf>
    <xf numFmtId="167" fontId="0" fillId="2" borderId="0" xfId="0" applyNumberFormat="1" applyFill="1"/>
    <xf numFmtId="0" fontId="36" fillId="2" borderId="0" xfId="0" applyFont="1" applyFill="1" applyBorder="1" applyAlignment="1">
      <alignment horizontal="center" vertical="top" wrapText="1"/>
    </xf>
    <xf numFmtId="0" fontId="37" fillId="2" borderId="0" xfId="0" applyFont="1" applyFill="1" applyBorder="1" applyAlignment="1">
      <alignment vertical="top" wrapText="1"/>
    </xf>
    <xf numFmtId="0" fontId="41" fillId="0" borderId="0" xfId="0" applyFont="1"/>
    <xf numFmtId="9" fontId="0" fillId="2" borderId="10" xfId="0" applyNumberFormat="1" applyFill="1" applyBorder="1"/>
    <xf numFmtId="0" fontId="1" fillId="2" borderId="0" xfId="0" applyFont="1" applyFill="1" applyBorder="1"/>
    <xf numFmtId="0" fontId="0" fillId="0" borderId="10" xfId="0" applyFill="1" applyBorder="1" applyAlignment="1">
      <alignment horizontal="center" vertical="center"/>
    </xf>
    <xf numFmtId="0" fontId="0" fillId="2" borderId="10" xfId="0" applyFill="1" applyBorder="1" applyAlignment="1">
      <alignment horizontal="center" vertical="center" wrapText="1"/>
    </xf>
    <xf numFmtId="0" fontId="0" fillId="2" borderId="10" xfId="0" applyFill="1" applyBorder="1" applyAlignment="1">
      <alignment horizontal="center"/>
    </xf>
    <xf numFmtId="0" fontId="35" fillId="34" borderId="15" xfId="0" applyFont="1" applyFill="1" applyBorder="1" applyAlignment="1">
      <alignment horizontal="center" vertical="center" wrapText="1"/>
    </xf>
    <xf numFmtId="0" fontId="23" fillId="2" borderId="10" xfId="0" applyFont="1" applyFill="1" applyBorder="1" applyAlignment="1">
      <alignment horizontal="center" vertical="top" wrapText="1"/>
    </xf>
    <xf numFmtId="165" fontId="0" fillId="2" borderId="10" xfId="50" applyNumberFormat="1" applyFont="1" applyFill="1" applyBorder="1" applyAlignment="1">
      <alignment horizontal="center" vertical="center" wrapText="1"/>
    </xf>
  </cellXfs>
  <cellStyles count="52">
    <cellStyle name="20 % - Accent1" xfId="20" builtinId="30" customBuiltin="1"/>
    <cellStyle name="20 % - Accent2" xfId="24" builtinId="34" customBuiltin="1"/>
    <cellStyle name="20 % - Accent3" xfId="28" builtinId="38" customBuiltin="1"/>
    <cellStyle name="20 % - Accent4" xfId="32" builtinId="42" customBuiltin="1"/>
    <cellStyle name="20 % - Accent5" xfId="36" builtinId="46" customBuiltin="1"/>
    <cellStyle name="20 % - Accent6" xfId="40" builtinId="50" customBuiltin="1"/>
    <cellStyle name="40 % - Accent1" xfId="21" builtinId="31" customBuiltin="1"/>
    <cellStyle name="40 % - Accent2" xfId="25" builtinId="35" customBuiltin="1"/>
    <cellStyle name="40 % - Accent3" xfId="29" builtinId="39" customBuiltin="1"/>
    <cellStyle name="40 % - Accent4" xfId="33" builtinId="43" customBuiltin="1"/>
    <cellStyle name="40 % - Accent5" xfId="37" builtinId="47" customBuiltin="1"/>
    <cellStyle name="40 % - Accent6" xfId="41" builtinId="51" customBuiltin="1"/>
    <cellStyle name="60 % - Accent1" xfId="22" builtinId="32" customBuiltin="1"/>
    <cellStyle name="60 % - Accent2" xfId="26" builtinId="36" customBuiltin="1"/>
    <cellStyle name="60 % - Accent3" xfId="30" builtinId="40" customBuiltin="1"/>
    <cellStyle name="60 % - Accent4" xfId="34" builtinId="44" customBuiltin="1"/>
    <cellStyle name="60 % - Accent5" xfId="38" builtinId="48" customBuiltin="1"/>
    <cellStyle name="60 %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Avertissement" xfId="15" builtinId="11" customBuiltin="1"/>
    <cellStyle name="Calcul" xfId="12" builtinId="22" customBuiltin="1"/>
    <cellStyle name="Cellule liée" xfId="13" builtinId="24" customBuiltin="1"/>
    <cellStyle name="Entrée" xfId="10" builtinId="20" customBuiltin="1"/>
    <cellStyle name="Insatisfaisant" xfId="8" builtinId="27" customBuiltin="1"/>
    <cellStyle name="Milliers" xfId="50" builtinId="3"/>
    <cellStyle name="Milliers 2" xfId="1"/>
    <cellStyle name="Milliers 2 2" xfId="47"/>
    <cellStyle name="Milliers 3" xfId="43"/>
    <cellStyle name="Milliers 3 2" xfId="49"/>
    <cellStyle name="Neutre" xfId="9" builtinId="28" customBuiltin="1"/>
    <cellStyle name="Normal" xfId="0" builtinId="0"/>
    <cellStyle name="Normal 2" xfId="45"/>
    <cellStyle name="Normal 3" xfId="44"/>
    <cellStyle name="Note" xfId="16" builtinId="10" customBuiltin="1"/>
    <cellStyle name="Note 2" xfId="48"/>
    <cellStyle name="Pourcentage" xfId="51" builtinId="5"/>
    <cellStyle name="Pourcentage 2" xfId="46"/>
    <cellStyle name="Satisfaisant" xfId="7" builtinId="26" customBuiltin="1"/>
    <cellStyle name="Sortie" xfId="11" builtinId="21" customBuiltin="1"/>
    <cellStyle name="Texte explicatif" xfId="17" builtinId="53" customBuiltin="1"/>
    <cellStyle name="Titre" xfId="2" builtinId="15" customBuiltin="1"/>
    <cellStyle name="Titre 1" xfId="3" builtinId="16" customBuiltin="1"/>
    <cellStyle name="Titre 2" xfId="4" builtinId="17" customBuiltin="1"/>
    <cellStyle name="Titre 3" xfId="5" builtinId="18" customBuiltin="1"/>
    <cellStyle name="Titre 4" xfId="6" builtinId="19" customBuiltin="1"/>
    <cellStyle name="Total" xfId="18" builtinId="25" customBuiltin="1"/>
    <cellStyle name="Vérification" xfId="14" builtinId="23" customBuiltin="1"/>
  </cellStyles>
  <dxfs count="0"/>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 1'!$C$4</c:f>
              <c:strCache>
                <c:ptCount val="1"/>
                <c:pt idx="0">
                  <c:v>Escroqueries et fraudes aux moyens de paiement</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 1'!$B$5:$B$12</c:f>
              <c:numCache>
                <c:formatCode>General</c:formatCode>
                <c:ptCount val="8"/>
                <c:pt idx="0">
                  <c:v>2016</c:v>
                </c:pt>
                <c:pt idx="1">
                  <c:v>2017</c:v>
                </c:pt>
                <c:pt idx="2">
                  <c:v>2018</c:v>
                </c:pt>
                <c:pt idx="3">
                  <c:v>2019</c:v>
                </c:pt>
                <c:pt idx="4">
                  <c:v>2020</c:v>
                </c:pt>
                <c:pt idx="5">
                  <c:v>2021</c:v>
                </c:pt>
                <c:pt idx="6">
                  <c:v>2022</c:v>
                </c:pt>
                <c:pt idx="7">
                  <c:v>2023</c:v>
                </c:pt>
              </c:numCache>
            </c:numRef>
          </c:cat>
          <c:val>
            <c:numRef>
              <c:f>'Fig 1'!$C$5:$C$12</c:f>
              <c:numCache>
                <c:formatCode>#,##0</c:formatCode>
                <c:ptCount val="8"/>
                <c:pt idx="0">
                  <c:v>250900</c:v>
                </c:pt>
                <c:pt idx="1">
                  <c:v>256400</c:v>
                </c:pt>
                <c:pt idx="2">
                  <c:v>260000</c:v>
                </c:pt>
                <c:pt idx="3">
                  <c:v>294600</c:v>
                </c:pt>
                <c:pt idx="4">
                  <c:v>307900</c:v>
                </c:pt>
                <c:pt idx="5">
                  <c:v>359500</c:v>
                </c:pt>
                <c:pt idx="6">
                  <c:v>389700</c:v>
                </c:pt>
                <c:pt idx="7">
                  <c:v>411700</c:v>
                </c:pt>
              </c:numCache>
            </c:numRef>
          </c:val>
          <c:smooth val="0"/>
          <c:extLst>
            <c:ext xmlns:c16="http://schemas.microsoft.com/office/drawing/2014/chart" uri="{C3380CC4-5D6E-409C-BE32-E72D297353CC}">
              <c16:uniqueId val="{00000000-F638-48F8-9F45-82291143719A}"/>
            </c:ext>
          </c:extLst>
        </c:ser>
        <c:ser>
          <c:idx val="1"/>
          <c:order val="1"/>
          <c:tx>
            <c:strRef>
              <c:f>'Fig 1'!$D$4</c:f>
              <c:strCache>
                <c:ptCount val="1"/>
                <c:pt idx="0">
                  <c:v>Infractions voisines</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 1'!$B$5:$B$12</c:f>
              <c:numCache>
                <c:formatCode>General</c:formatCode>
                <c:ptCount val="8"/>
                <c:pt idx="0">
                  <c:v>2016</c:v>
                </c:pt>
                <c:pt idx="1">
                  <c:v>2017</c:v>
                </c:pt>
                <c:pt idx="2">
                  <c:v>2018</c:v>
                </c:pt>
                <c:pt idx="3">
                  <c:v>2019</c:v>
                </c:pt>
                <c:pt idx="4">
                  <c:v>2020</c:v>
                </c:pt>
                <c:pt idx="5">
                  <c:v>2021</c:v>
                </c:pt>
                <c:pt idx="6">
                  <c:v>2022</c:v>
                </c:pt>
                <c:pt idx="7">
                  <c:v>2023</c:v>
                </c:pt>
              </c:numCache>
            </c:numRef>
          </c:cat>
          <c:val>
            <c:numRef>
              <c:f>'Fig 1'!$D$5:$D$12</c:f>
              <c:numCache>
                <c:formatCode>General</c:formatCode>
                <c:ptCount val="8"/>
                <c:pt idx="0">
                  <c:v>82500</c:v>
                </c:pt>
                <c:pt idx="1">
                  <c:v>84900</c:v>
                </c:pt>
                <c:pt idx="2">
                  <c:v>85700</c:v>
                </c:pt>
                <c:pt idx="3">
                  <c:v>88800</c:v>
                </c:pt>
                <c:pt idx="4">
                  <c:v>75600</c:v>
                </c:pt>
                <c:pt idx="5">
                  <c:v>79100</c:v>
                </c:pt>
                <c:pt idx="6">
                  <c:v>83100</c:v>
                </c:pt>
                <c:pt idx="7">
                  <c:v>92900</c:v>
                </c:pt>
              </c:numCache>
            </c:numRef>
          </c:val>
          <c:smooth val="0"/>
          <c:extLst>
            <c:ext xmlns:c16="http://schemas.microsoft.com/office/drawing/2014/chart" uri="{C3380CC4-5D6E-409C-BE32-E72D297353CC}">
              <c16:uniqueId val="{00000001-F638-48F8-9F45-82291143719A}"/>
            </c:ext>
          </c:extLst>
        </c:ser>
        <c:ser>
          <c:idx val="2"/>
          <c:order val="2"/>
          <c:tx>
            <c:strRef>
              <c:f>'Fig 1'!$E$4</c:f>
              <c:strCache>
                <c:ptCount val="1"/>
                <c:pt idx="0">
                  <c:v>Ensemble </c:v>
                </c:pt>
              </c:strCache>
            </c:strRef>
          </c:tx>
          <c:spPr>
            <a:ln w="28575" cap="rnd">
              <a:solidFill>
                <a:schemeClr val="bg1">
                  <a:lumMod val="50000"/>
                </a:schemeClr>
              </a:solidFill>
              <a:round/>
            </a:ln>
            <a:effectLst/>
          </c:spPr>
          <c:marker>
            <c:symbol val="circle"/>
            <c:size val="5"/>
            <c:spPr>
              <a:solidFill>
                <a:schemeClr val="bg1">
                  <a:lumMod val="50000"/>
                </a:schemeClr>
              </a:solidFill>
              <a:ln w="9525">
                <a:solidFill>
                  <a:schemeClr val="bg1">
                    <a:lumMod val="50000"/>
                  </a:schemeClr>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 1'!$B$5:$B$12</c:f>
              <c:numCache>
                <c:formatCode>General</c:formatCode>
                <c:ptCount val="8"/>
                <c:pt idx="0">
                  <c:v>2016</c:v>
                </c:pt>
                <c:pt idx="1">
                  <c:v>2017</c:v>
                </c:pt>
                <c:pt idx="2">
                  <c:v>2018</c:v>
                </c:pt>
                <c:pt idx="3">
                  <c:v>2019</c:v>
                </c:pt>
                <c:pt idx="4">
                  <c:v>2020</c:v>
                </c:pt>
                <c:pt idx="5">
                  <c:v>2021</c:v>
                </c:pt>
                <c:pt idx="6">
                  <c:v>2022</c:v>
                </c:pt>
                <c:pt idx="7">
                  <c:v>2023</c:v>
                </c:pt>
              </c:numCache>
            </c:numRef>
          </c:cat>
          <c:val>
            <c:numRef>
              <c:f>'Fig 1'!$E$5:$E$12</c:f>
              <c:numCache>
                <c:formatCode>#,##0</c:formatCode>
                <c:ptCount val="8"/>
                <c:pt idx="0">
                  <c:v>333400</c:v>
                </c:pt>
                <c:pt idx="1">
                  <c:v>341300</c:v>
                </c:pt>
                <c:pt idx="2">
                  <c:v>345700</c:v>
                </c:pt>
                <c:pt idx="3">
                  <c:v>383400</c:v>
                </c:pt>
                <c:pt idx="4">
                  <c:v>383500</c:v>
                </c:pt>
                <c:pt idx="5">
                  <c:v>438600</c:v>
                </c:pt>
                <c:pt idx="6">
                  <c:v>472800</c:v>
                </c:pt>
                <c:pt idx="7">
                  <c:v>504600</c:v>
                </c:pt>
              </c:numCache>
            </c:numRef>
          </c:val>
          <c:smooth val="0"/>
          <c:extLst>
            <c:ext xmlns:c16="http://schemas.microsoft.com/office/drawing/2014/chart" uri="{C3380CC4-5D6E-409C-BE32-E72D297353CC}">
              <c16:uniqueId val="{00000002-F638-48F8-9F45-82291143719A}"/>
            </c:ext>
          </c:extLst>
        </c:ser>
        <c:dLbls>
          <c:showLegendKey val="0"/>
          <c:showVal val="0"/>
          <c:showCatName val="0"/>
          <c:showSerName val="0"/>
          <c:showPercent val="0"/>
          <c:showBubbleSize val="0"/>
        </c:dLbls>
        <c:marker val="1"/>
        <c:smooth val="0"/>
        <c:axId val="1134708704"/>
        <c:axId val="1134701088"/>
      </c:lineChart>
      <c:catAx>
        <c:axId val="1134708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34701088"/>
        <c:crosses val="autoZero"/>
        <c:auto val="1"/>
        <c:lblAlgn val="ctr"/>
        <c:lblOffset val="100"/>
        <c:noMultiLvlLbl val="0"/>
      </c:catAx>
      <c:valAx>
        <c:axId val="113470108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347087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 2'!$C$4</c:f>
              <c:strCache>
                <c:ptCount val="1"/>
                <c:pt idx="0">
                  <c:v>Escroquerie et fraude aux moyens de paiement</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 2'!$B$5:$B$11</c:f>
              <c:numCache>
                <c:formatCode>General</c:formatCode>
                <c:ptCount val="7"/>
                <c:pt idx="0">
                  <c:v>2017</c:v>
                </c:pt>
                <c:pt idx="1">
                  <c:v>2018</c:v>
                </c:pt>
                <c:pt idx="2">
                  <c:v>2019</c:v>
                </c:pt>
                <c:pt idx="3">
                  <c:v>2020</c:v>
                </c:pt>
                <c:pt idx="4">
                  <c:v>2021</c:v>
                </c:pt>
                <c:pt idx="5">
                  <c:v>2022</c:v>
                </c:pt>
                <c:pt idx="6">
                  <c:v>2023</c:v>
                </c:pt>
              </c:numCache>
            </c:numRef>
          </c:cat>
          <c:val>
            <c:numRef>
              <c:f>'Fig 2'!$C$5:$C$11</c:f>
              <c:numCache>
                <c:formatCode>#,##0</c:formatCode>
                <c:ptCount val="7"/>
                <c:pt idx="0">
                  <c:v>2.192108409724991</c:v>
                </c:pt>
                <c:pt idx="1">
                  <c:v>1.4040561622464809</c:v>
                </c:pt>
                <c:pt idx="2">
                  <c:v>13.30769230769231</c:v>
                </c:pt>
                <c:pt idx="3">
                  <c:v>4.5145960624575654</c:v>
                </c:pt>
                <c:pt idx="4">
                  <c:v>16.758687885677158</c:v>
                </c:pt>
                <c:pt idx="5">
                  <c:v>8.4005563282336695</c:v>
                </c:pt>
                <c:pt idx="6">
                  <c:v>5.6453682319733023</c:v>
                </c:pt>
              </c:numCache>
            </c:numRef>
          </c:val>
          <c:extLst>
            <c:ext xmlns:c16="http://schemas.microsoft.com/office/drawing/2014/chart" uri="{C3380CC4-5D6E-409C-BE32-E72D297353CC}">
              <c16:uniqueId val="{00000000-EE0C-48F0-9286-26409F66F49D}"/>
            </c:ext>
          </c:extLst>
        </c:ser>
        <c:ser>
          <c:idx val="1"/>
          <c:order val="1"/>
          <c:tx>
            <c:strRef>
              <c:f>'Fig 2'!$D$4</c:f>
              <c:strCache>
                <c:ptCount val="1"/>
                <c:pt idx="0">
                  <c:v>Infractions voisines</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 2'!$B$5:$B$11</c:f>
              <c:numCache>
                <c:formatCode>General</c:formatCode>
                <c:ptCount val="7"/>
                <c:pt idx="0">
                  <c:v>2017</c:v>
                </c:pt>
                <c:pt idx="1">
                  <c:v>2018</c:v>
                </c:pt>
                <c:pt idx="2">
                  <c:v>2019</c:v>
                </c:pt>
                <c:pt idx="3">
                  <c:v>2020</c:v>
                </c:pt>
                <c:pt idx="4">
                  <c:v>2021</c:v>
                </c:pt>
                <c:pt idx="5">
                  <c:v>2022</c:v>
                </c:pt>
                <c:pt idx="6">
                  <c:v>2023</c:v>
                </c:pt>
              </c:numCache>
            </c:numRef>
          </c:cat>
          <c:val>
            <c:numRef>
              <c:f>'Fig 2'!$D$5:$D$11</c:f>
              <c:numCache>
                <c:formatCode>#,##0</c:formatCode>
                <c:ptCount val="7"/>
                <c:pt idx="0">
                  <c:v>2.9090909090909056</c:v>
                </c:pt>
                <c:pt idx="1">
                  <c:v>0.94228504122497725</c:v>
                </c:pt>
                <c:pt idx="2">
                  <c:v>3.6172695449241621</c:v>
                </c:pt>
                <c:pt idx="3">
                  <c:v>-14.864864864864868</c:v>
                </c:pt>
                <c:pt idx="4">
                  <c:v>4.629629629629628</c:v>
                </c:pt>
                <c:pt idx="5">
                  <c:v>5.0568900126422234</c:v>
                </c:pt>
                <c:pt idx="6">
                  <c:v>11.79302045728039</c:v>
                </c:pt>
              </c:numCache>
            </c:numRef>
          </c:val>
          <c:extLst>
            <c:ext xmlns:c16="http://schemas.microsoft.com/office/drawing/2014/chart" uri="{C3380CC4-5D6E-409C-BE32-E72D297353CC}">
              <c16:uniqueId val="{00000001-EE0C-48F0-9286-26409F66F49D}"/>
            </c:ext>
          </c:extLst>
        </c:ser>
        <c:dLbls>
          <c:showLegendKey val="0"/>
          <c:showVal val="0"/>
          <c:showCatName val="0"/>
          <c:showSerName val="0"/>
          <c:showPercent val="0"/>
          <c:showBubbleSize val="0"/>
        </c:dLbls>
        <c:gapWidth val="70"/>
        <c:axId val="1134704352"/>
        <c:axId val="1134708160"/>
      </c:barChart>
      <c:lineChart>
        <c:grouping val="standard"/>
        <c:varyColors val="0"/>
        <c:ser>
          <c:idx val="2"/>
          <c:order val="2"/>
          <c:tx>
            <c:strRef>
              <c:f>'Fig 2'!$E$4</c:f>
              <c:strCache>
                <c:ptCount val="1"/>
                <c:pt idx="0">
                  <c:v>Ensemble </c:v>
                </c:pt>
              </c:strCache>
            </c:strRef>
          </c:tx>
          <c:spPr>
            <a:ln w="28575" cap="rnd">
              <a:noFill/>
              <a:round/>
            </a:ln>
            <a:effectLst/>
          </c:spPr>
          <c:marker>
            <c:symbol val="diamond"/>
            <c:size val="8"/>
            <c:spPr>
              <a:solidFill>
                <a:schemeClr val="bg1"/>
              </a:solidFill>
              <a:ln w="19050">
                <a:solidFill>
                  <a:schemeClr val="tx1"/>
                </a:solidFill>
              </a:ln>
              <a:effectLst/>
            </c:spPr>
          </c:marker>
          <c:cat>
            <c:numRef>
              <c:f>'Fig 2'!$B$5:$B$11</c:f>
              <c:numCache>
                <c:formatCode>General</c:formatCode>
                <c:ptCount val="7"/>
                <c:pt idx="0">
                  <c:v>2017</c:v>
                </c:pt>
                <c:pt idx="1">
                  <c:v>2018</c:v>
                </c:pt>
                <c:pt idx="2">
                  <c:v>2019</c:v>
                </c:pt>
                <c:pt idx="3">
                  <c:v>2020</c:v>
                </c:pt>
                <c:pt idx="4">
                  <c:v>2021</c:v>
                </c:pt>
                <c:pt idx="5">
                  <c:v>2022</c:v>
                </c:pt>
                <c:pt idx="6">
                  <c:v>2023</c:v>
                </c:pt>
              </c:numCache>
            </c:numRef>
          </c:cat>
          <c:val>
            <c:numRef>
              <c:f>'Fig 2'!$E$5:$E$11</c:f>
              <c:numCache>
                <c:formatCode>#,##0</c:formatCode>
                <c:ptCount val="7"/>
                <c:pt idx="0">
                  <c:v>2.3695260947810493</c:v>
                </c:pt>
                <c:pt idx="1">
                  <c:v>1.2891883973044305</c:v>
                </c:pt>
                <c:pt idx="2">
                  <c:v>10.90540931443449</c:v>
                </c:pt>
                <c:pt idx="3">
                  <c:v>2.6082420448614307E-2</c:v>
                </c:pt>
                <c:pt idx="4">
                  <c:v>14.367666232073017</c:v>
                </c:pt>
                <c:pt idx="5">
                  <c:v>7.7975376196990354</c:v>
                </c:pt>
                <c:pt idx="6">
                  <c:v>6.7258883248730861</c:v>
                </c:pt>
              </c:numCache>
            </c:numRef>
          </c:val>
          <c:smooth val="0"/>
          <c:extLst>
            <c:ext xmlns:c16="http://schemas.microsoft.com/office/drawing/2014/chart" uri="{C3380CC4-5D6E-409C-BE32-E72D297353CC}">
              <c16:uniqueId val="{00000002-EE0C-48F0-9286-26409F66F49D}"/>
            </c:ext>
          </c:extLst>
        </c:ser>
        <c:dLbls>
          <c:showLegendKey val="0"/>
          <c:showVal val="0"/>
          <c:showCatName val="0"/>
          <c:showSerName val="0"/>
          <c:showPercent val="0"/>
          <c:showBubbleSize val="0"/>
        </c:dLbls>
        <c:marker val="1"/>
        <c:smooth val="0"/>
        <c:axId val="1134698912"/>
        <c:axId val="1134699456"/>
      </c:lineChart>
      <c:catAx>
        <c:axId val="1134704352"/>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34708160"/>
        <c:crosses val="autoZero"/>
        <c:auto val="1"/>
        <c:lblAlgn val="ctr"/>
        <c:lblOffset val="100"/>
        <c:noMultiLvlLbl val="0"/>
      </c:catAx>
      <c:valAx>
        <c:axId val="113470816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34704352"/>
        <c:crosses val="autoZero"/>
        <c:crossBetween val="between"/>
      </c:valAx>
      <c:valAx>
        <c:axId val="1134699456"/>
        <c:scaling>
          <c:orientation val="minMax"/>
          <c:max val="20"/>
          <c:min val="-20"/>
        </c:scaling>
        <c:delete val="1"/>
        <c:axPos val="r"/>
        <c:numFmt formatCode="#,##0" sourceLinked="1"/>
        <c:majorTickMark val="out"/>
        <c:minorTickMark val="none"/>
        <c:tickLblPos val="nextTo"/>
        <c:crossAx val="1134698912"/>
        <c:crosses val="max"/>
        <c:crossBetween val="between"/>
      </c:valAx>
      <c:catAx>
        <c:axId val="1134698912"/>
        <c:scaling>
          <c:orientation val="minMax"/>
        </c:scaling>
        <c:delete val="1"/>
        <c:axPos val="b"/>
        <c:numFmt formatCode="General" sourceLinked="1"/>
        <c:majorTickMark val="out"/>
        <c:minorTickMark val="none"/>
        <c:tickLblPos val="nextTo"/>
        <c:crossAx val="1134699456"/>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 3'!$C$8</c:f>
              <c:strCache>
                <c:ptCount val="1"/>
                <c:pt idx="0">
                  <c:v>Escroqueries et fraudes aux moyens de paiement</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numRef>
              <c:f>'Fig 3'!$B$9:$B$16</c:f>
              <c:numCache>
                <c:formatCode>General</c:formatCode>
                <c:ptCount val="8"/>
                <c:pt idx="0">
                  <c:v>2016</c:v>
                </c:pt>
                <c:pt idx="1">
                  <c:v>2017</c:v>
                </c:pt>
                <c:pt idx="2">
                  <c:v>2018</c:v>
                </c:pt>
                <c:pt idx="3">
                  <c:v>2019</c:v>
                </c:pt>
                <c:pt idx="4">
                  <c:v>2020</c:v>
                </c:pt>
                <c:pt idx="5">
                  <c:v>2021</c:v>
                </c:pt>
                <c:pt idx="6">
                  <c:v>2022</c:v>
                </c:pt>
                <c:pt idx="7">
                  <c:v>2023</c:v>
                </c:pt>
              </c:numCache>
            </c:numRef>
          </c:cat>
          <c:val>
            <c:numRef>
              <c:f>'Fig 3'!$C$9:$C$16</c:f>
              <c:numCache>
                <c:formatCode>#,##0</c:formatCode>
                <c:ptCount val="8"/>
                <c:pt idx="0">
                  <c:v>250900</c:v>
                </c:pt>
                <c:pt idx="1">
                  <c:v>256400</c:v>
                </c:pt>
                <c:pt idx="2">
                  <c:v>260000</c:v>
                </c:pt>
                <c:pt idx="3">
                  <c:v>294600</c:v>
                </c:pt>
                <c:pt idx="4">
                  <c:v>307900</c:v>
                </c:pt>
                <c:pt idx="5">
                  <c:v>359500</c:v>
                </c:pt>
                <c:pt idx="6">
                  <c:v>389700</c:v>
                </c:pt>
                <c:pt idx="7">
                  <c:v>411700</c:v>
                </c:pt>
              </c:numCache>
            </c:numRef>
          </c:val>
          <c:smooth val="0"/>
          <c:extLst>
            <c:ext xmlns:c16="http://schemas.microsoft.com/office/drawing/2014/chart" uri="{C3380CC4-5D6E-409C-BE32-E72D297353CC}">
              <c16:uniqueId val="{00000000-8952-415D-BA85-AE4FA3F29A5E}"/>
            </c:ext>
          </c:extLst>
        </c:ser>
        <c:ser>
          <c:idx val="1"/>
          <c:order val="1"/>
          <c:tx>
            <c:strRef>
              <c:f>'Fig 3'!$D$8</c:f>
              <c:strCache>
                <c:ptCount val="1"/>
                <c:pt idx="0">
                  <c:v>dont plaintes Thesee</c:v>
                </c:pt>
              </c:strCache>
            </c:strRef>
          </c:tx>
          <c:spPr>
            <a:ln w="28575" cap="rnd">
              <a:solidFill>
                <a:schemeClr val="accent2"/>
              </a:solidFill>
              <a:prstDash val="sysDash"/>
              <a:round/>
            </a:ln>
            <a:effectLst/>
          </c:spPr>
          <c:marker>
            <c:symbol val="circle"/>
            <c:size val="5"/>
            <c:spPr>
              <a:solidFill>
                <a:schemeClr val="accent2"/>
              </a:solidFill>
              <a:ln w="9525">
                <a:solidFill>
                  <a:schemeClr val="accent2"/>
                </a:solidFill>
                <a:prstDash val="sysDash"/>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01-8952-415D-BA85-AE4FA3F29A5E}"/>
                </c:ext>
              </c:extLst>
            </c:dLbl>
            <c:dLbl>
              <c:idx val="1"/>
              <c:delete val="1"/>
              <c:extLst>
                <c:ext xmlns:c15="http://schemas.microsoft.com/office/drawing/2012/chart" uri="{CE6537A1-D6FC-4f65-9D91-7224C49458BB}"/>
                <c:ext xmlns:c16="http://schemas.microsoft.com/office/drawing/2014/chart" uri="{C3380CC4-5D6E-409C-BE32-E72D297353CC}">
                  <c16:uniqueId val="{00000002-8952-415D-BA85-AE4FA3F29A5E}"/>
                </c:ext>
              </c:extLst>
            </c:dLbl>
            <c:dLbl>
              <c:idx val="2"/>
              <c:delete val="1"/>
              <c:extLst>
                <c:ext xmlns:c15="http://schemas.microsoft.com/office/drawing/2012/chart" uri="{CE6537A1-D6FC-4f65-9D91-7224C49458BB}"/>
                <c:ext xmlns:c16="http://schemas.microsoft.com/office/drawing/2014/chart" uri="{C3380CC4-5D6E-409C-BE32-E72D297353CC}">
                  <c16:uniqueId val="{00000003-8952-415D-BA85-AE4FA3F29A5E}"/>
                </c:ext>
              </c:extLst>
            </c:dLbl>
            <c:dLbl>
              <c:idx val="3"/>
              <c:delete val="1"/>
              <c:extLst>
                <c:ext xmlns:c15="http://schemas.microsoft.com/office/drawing/2012/chart" uri="{CE6537A1-D6FC-4f65-9D91-7224C49458BB}"/>
                <c:ext xmlns:c16="http://schemas.microsoft.com/office/drawing/2014/chart" uri="{C3380CC4-5D6E-409C-BE32-E72D297353CC}">
                  <c16:uniqueId val="{00000004-8952-415D-BA85-AE4FA3F29A5E}"/>
                </c:ext>
              </c:extLst>
            </c:dLbl>
            <c:dLbl>
              <c:idx val="4"/>
              <c:delete val="1"/>
              <c:extLst>
                <c:ext xmlns:c15="http://schemas.microsoft.com/office/drawing/2012/chart" uri="{CE6537A1-D6FC-4f65-9D91-7224C49458BB}"/>
                <c:ext xmlns:c16="http://schemas.microsoft.com/office/drawing/2014/chart" uri="{C3380CC4-5D6E-409C-BE32-E72D297353CC}">
                  <c16:uniqueId val="{00000005-8952-415D-BA85-AE4FA3F29A5E}"/>
                </c:ext>
              </c:extLst>
            </c:dLbl>
            <c:dLbl>
              <c:idx val="5"/>
              <c:delete val="1"/>
              <c:extLst>
                <c:ext xmlns:c15="http://schemas.microsoft.com/office/drawing/2012/chart" uri="{CE6537A1-D6FC-4f65-9D91-7224C49458BB}"/>
                <c:ext xmlns:c16="http://schemas.microsoft.com/office/drawing/2014/chart" uri="{C3380CC4-5D6E-409C-BE32-E72D297353CC}">
                  <c16:uniqueId val="{00000006-8952-415D-BA85-AE4FA3F29A5E}"/>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 3'!$B$9:$B$16</c:f>
              <c:numCache>
                <c:formatCode>General</c:formatCode>
                <c:ptCount val="8"/>
                <c:pt idx="0">
                  <c:v>2016</c:v>
                </c:pt>
                <c:pt idx="1">
                  <c:v>2017</c:v>
                </c:pt>
                <c:pt idx="2">
                  <c:v>2018</c:v>
                </c:pt>
                <c:pt idx="3">
                  <c:v>2019</c:v>
                </c:pt>
                <c:pt idx="4">
                  <c:v>2020</c:v>
                </c:pt>
                <c:pt idx="5">
                  <c:v>2021</c:v>
                </c:pt>
                <c:pt idx="6">
                  <c:v>2022</c:v>
                </c:pt>
                <c:pt idx="7">
                  <c:v>2023</c:v>
                </c:pt>
              </c:numCache>
            </c:numRef>
          </c:cat>
          <c:val>
            <c:numRef>
              <c:f>'Fig 3'!$D$9:$D$16</c:f>
              <c:numCache>
                <c:formatCode>_-* #\ ##0\ _€_-;\-* #\ ##0\ _€_-;_-* "-"??\ _€_-;_-@_-</c:formatCode>
                <c:ptCount val="8"/>
                <c:pt idx="0">
                  <c:v>0</c:v>
                </c:pt>
                <c:pt idx="1">
                  <c:v>0</c:v>
                </c:pt>
                <c:pt idx="2">
                  <c:v>0</c:v>
                </c:pt>
                <c:pt idx="3">
                  <c:v>0</c:v>
                </c:pt>
                <c:pt idx="4">
                  <c:v>0</c:v>
                </c:pt>
                <c:pt idx="5">
                  <c:v>0</c:v>
                </c:pt>
                <c:pt idx="6">
                  <c:v>44300</c:v>
                </c:pt>
                <c:pt idx="7">
                  <c:v>59500</c:v>
                </c:pt>
              </c:numCache>
            </c:numRef>
          </c:val>
          <c:smooth val="0"/>
          <c:extLst>
            <c:ext xmlns:c16="http://schemas.microsoft.com/office/drawing/2014/chart" uri="{C3380CC4-5D6E-409C-BE32-E72D297353CC}">
              <c16:uniqueId val="{00000007-8952-415D-BA85-AE4FA3F29A5E}"/>
            </c:ext>
          </c:extLst>
        </c:ser>
        <c:ser>
          <c:idx val="2"/>
          <c:order val="2"/>
          <c:tx>
            <c:strRef>
              <c:f>'Fig 3'!$E$8</c:f>
              <c:strCache>
                <c:ptCount val="1"/>
                <c:pt idx="0">
                  <c:v>dont plaintes classiques </c:v>
                </c:pt>
              </c:strCache>
            </c:strRef>
          </c:tx>
          <c:spPr>
            <a:ln w="28575" cap="rnd">
              <a:solidFill>
                <a:schemeClr val="bg1">
                  <a:lumMod val="50000"/>
                </a:schemeClr>
              </a:solidFill>
              <a:prstDash val="sysDash"/>
              <a:round/>
            </a:ln>
            <a:effectLst/>
          </c:spPr>
          <c:marker>
            <c:symbol val="circle"/>
            <c:size val="5"/>
            <c:spPr>
              <a:solidFill>
                <a:schemeClr val="bg1">
                  <a:lumMod val="50000"/>
                </a:schemeClr>
              </a:solidFill>
              <a:ln w="9525">
                <a:solidFill>
                  <a:schemeClr val="bg1">
                    <a:lumMod val="50000"/>
                  </a:schemeClr>
                </a:solidFill>
                <a:prstDash val="sysDash"/>
              </a:ln>
              <a:effectLst/>
            </c:spPr>
          </c:marke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mn-lt"/>
                    <a:ea typeface="+mn-ea"/>
                    <a:cs typeface="+mn-cs"/>
                  </a:defRPr>
                </a:pPr>
                <a:endParaRPr lang="fr-FR"/>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 3'!$B$9:$B$16</c:f>
              <c:numCache>
                <c:formatCode>General</c:formatCode>
                <c:ptCount val="8"/>
                <c:pt idx="0">
                  <c:v>2016</c:v>
                </c:pt>
                <c:pt idx="1">
                  <c:v>2017</c:v>
                </c:pt>
                <c:pt idx="2">
                  <c:v>2018</c:v>
                </c:pt>
                <c:pt idx="3">
                  <c:v>2019</c:v>
                </c:pt>
                <c:pt idx="4">
                  <c:v>2020</c:v>
                </c:pt>
                <c:pt idx="5">
                  <c:v>2021</c:v>
                </c:pt>
                <c:pt idx="6">
                  <c:v>2022</c:v>
                </c:pt>
                <c:pt idx="7">
                  <c:v>2023</c:v>
                </c:pt>
              </c:numCache>
            </c:numRef>
          </c:cat>
          <c:val>
            <c:numRef>
              <c:f>'Fig 3'!$E$9:$E$16</c:f>
              <c:numCache>
                <c:formatCode>_-* #\ ##0\ _€_-;\-* #\ ##0\ _€_-;_-* "-"??\ _€_-;_-@_-</c:formatCode>
                <c:ptCount val="8"/>
                <c:pt idx="0">
                  <c:v>250900</c:v>
                </c:pt>
                <c:pt idx="1">
                  <c:v>256400</c:v>
                </c:pt>
                <c:pt idx="2">
                  <c:v>260000</c:v>
                </c:pt>
                <c:pt idx="3">
                  <c:v>294600</c:v>
                </c:pt>
                <c:pt idx="4">
                  <c:v>307900</c:v>
                </c:pt>
                <c:pt idx="5">
                  <c:v>359500</c:v>
                </c:pt>
                <c:pt idx="6">
                  <c:v>345400</c:v>
                </c:pt>
                <c:pt idx="7">
                  <c:v>352200</c:v>
                </c:pt>
              </c:numCache>
            </c:numRef>
          </c:val>
          <c:smooth val="0"/>
          <c:extLst>
            <c:ext xmlns:c16="http://schemas.microsoft.com/office/drawing/2014/chart" uri="{C3380CC4-5D6E-409C-BE32-E72D297353CC}">
              <c16:uniqueId val="{00000008-8952-415D-BA85-AE4FA3F29A5E}"/>
            </c:ext>
          </c:extLst>
        </c:ser>
        <c:dLbls>
          <c:showLegendKey val="0"/>
          <c:showVal val="0"/>
          <c:showCatName val="0"/>
          <c:showSerName val="0"/>
          <c:showPercent val="0"/>
          <c:showBubbleSize val="0"/>
        </c:dLbls>
        <c:marker val="1"/>
        <c:smooth val="0"/>
        <c:axId val="1134703264"/>
        <c:axId val="1134700544"/>
      </c:lineChart>
      <c:catAx>
        <c:axId val="1134703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crossAx val="1134700544"/>
        <c:crosses val="autoZero"/>
        <c:auto val="1"/>
        <c:lblAlgn val="ctr"/>
        <c:lblOffset val="100"/>
        <c:noMultiLvlLbl val="0"/>
      </c:catAx>
      <c:valAx>
        <c:axId val="11347005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crossAx val="113470326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800"/>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 5 et 6'!$C$7</c:f>
              <c:strCache>
                <c:ptCount val="1"/>
                <c:pt idx="0">
                  <c:v>Femmes</c:v>
                </c:pt>
              </c:strCache>
            </c:strRef>
          </c:tx>
          <c:spPr>
            <a:ln w="28575" cap="rnd">
              <a:solidFill>
                <a:schemeClr val="accent1"/>
              </a:solidFill>
              <a:round/>
            </a:ln>
            <a:effectLst/>
          </c:spPr>
          <c:marker>
            <c:symbol val="none"/>
          </c:marker>
          <c:cat>
            <c:strRef>
              <c:f>'Fig 5 et 6'!$B$8:$B$21</c:f>
              <c:strCache>
                <c:ptCount val="14"/>
                <c:pt idx="0">
                  <c:v>15-17 ans</c:v>
                </c:pt>
                <c:pt idx="1">
                  <c:v>18-19 ans</c:v>
                </c:pt>
                <c:pt idx="2">
                  <c:v>20-24 ans</c:v>
                </c:pt>
                <c:pt idx="3">
                  <c:v>25-29 ans</c:v>
                </c:pt>
                <c:pt idx="4">
                  <c:v>30-34 ans</c:v>
                </c:pt>
                <c:pt idx="5">
                  <c:v>35-39 ans</c:v>
                </c:pt>
                <c:pt idx="6">
                  <c:v>40-44 ans</c:v>
                </c:pt>
                <c:pt idx="7">
                  <c:v>45-49 ans</c:v>
                </c:pt>
                <c:pt idx="8">
                  <c:v>50-54 ans</c:v>
                </c:pt>
                <c:pt idx="9">
                  <c:v>55-59 ans</c:v>
                </c:pt>
                <c:pt idx="10">
                  <c:v>60-64 ans</c:v>
                </c:pt>
                <c:pt idx="11">
                  <c:v>65-69 ans</c:v>
                </c:pt>
                <c:pt idx="12">
                  <c:v>70-74 ans</c:v>
                </c:pt>
                <c:pt idx="13">
                  <c:v>75 ans ou plus</c:v>
                </c:pt>
              </c:strCache>
            </c:strRef>
          </c:cat>
          <c:val>
            <c:numRef>
              <c:f>'Fig 5 et 6'!$C$8:$C$21</c:f>
              <c:numCache>
                <c:formatCode>0</c:formatCode>
                <c:ptCount val="14"/>
                <c:pt idx="0">
                  <c:v>0.63170000000000004</c:v>
                </c:pt>
                <c:pt idx="1">
                  <c:v>7.8925999999999998</c:v>
                </c:pt>
                <c:pt idx="2">
                  <c:v>9.7843999999999998</c:v>
                </c:pt>
                <c:pt idx="3">
                  <c:v>8.66</c:v>
                </c:pt>
                <c:pt idx="4">
                  <c:v>7.3079000000000001</c:v>
                </c:pt>
                <c:pt idx="5">
                  <c:v>6.9585999999999997</c:v>
                </c:pt>
                <c:pt idx="6">
                  <c:v>7.0888999999999998</c:v>
                </c:pt>
                <c:pt idx="7">
                  <c:v>6.819</c:v>
                </c:pt>
                <c:pt idx="8">
                  <c:v>6.4135</c:v>
                </c:pt>
                <c:pt idx="9">
                  <c:v>5.4448999999999996</c:v>
                </c:pt>
                <c:pt idx="10">
                  <c:v>5.3136000000000001</c:v>
                </c:pt>
                <c:pt idx="11">
                  <c:v>5.2765000000000004</c:v>
                </c:pt>
                <c:pt idx="12">
                  <c:v>5.2621000000000002</c:v>
                </c:pt>
                <c:pt idx="13">
                  <c:v>5.3152999999999997</c:v>
                </c:pt>
              </c:numCache>
            </c:numRef>
          </c:val>
          <c:smooth val="0"/>
          <c:extLst>
            <c:ext xmlns:c16="http://schemas.microsoft.com/office/drawing/2014/chart" uri="{C3380CC4-5D6E-409C-BE32-E72D297353CC}">
              <c16:uniqueId val="{00000000-3812-487E-B612-A64C13EBB667}"/>
            </c:ext>
          </c:extLst>
        </c:ser>
        <c:ser>
          <c:idx val="1"/>
          <c:order val="1"/>
          <c:tx>
            <c:strRef>
              <c:f>'Fig 5 et 6'!$D$7</c:f>
              <c:strCache>
                <c:ptCount val="1"/>
                <c:pt idx="0">
                  <c:v>Hommes </c:v>
                </c:pt>
              </c:strCache>
            </c:strRef>
          </c:tx>
          <c:spPr>
            <a:ln w="28575" cap="rnd">
              <a:solidFill>
                <a:schemeClr val="accent2"/>
              </a:solidFill>
              <a:round/>
            </a:ln>
            <a:effectLst/>
          </c:spPr>
          <c:marker>
            <c:symbol val="none"/>
          </c:marker>
          <c:cat>
            <c:strRef>
              <c:f>'Fig 5 et 6'!$B$8:$B$21</c:f>
              <c:strCache>
                <c:ptCount val="14"/>
                <c:pt idx="0">
                  <c:v>15-17 ans</c:v>
                </c:pt>
                <c:pt idx="1">
                  <c:v>18-19 ans</c:v>
                </c:pt>
                <c:pt idx="2">
                  <c:v>20-24 ans</c:v>
                </c:pt>
                <c:pt idx="3">
                  <c:v>25-29 ans</c:v>
                </c:pt>
                <c:pt idx="4">
                  <c:v>30-34 ans</c:v>
                </c:pt>
                <c:pt idx="5">
                  <c:v>35-39 ans</c:v>
                </c:pt>
                <c:pt idx="6">
                  <c:v>40-44 ans</c:v>
                </c:pt>
                <c:pt idx="7">
                  <c:v>45-49 ans</c:v>
                </c:pt>
                <c:pt idx="8">
                  <c:v>50-54 ans</c:v>
                </c:pt>
                <c:pt idx="9">
                  <c:v>55-59 ans</c:v>
                </c:pt>
                <c:pt idx="10">
                  <c:v>60-64 ans</c:v>
                </c:pt>
                <c:pt idx="11">
                  <c:v>65-69 ans</c:v>
                </c:pt>
                <c:pt idx="12">
                  <c:v>70-74 ans</c:v>
                </c:pt>
                <c:pt idx="13">
                  <c:v>75 ans ou plus</c:v>
                </c:pt>
              </c:strCache>
            </c:strRef>
          </c:cat>
          <c:val>
            <c:numRef>
              <c:f>'Fig 5 et 6'!$D$8:$D$21</c:f>
              <c:numCache>
                <c:formatCode>0</c:formatCode>
                <c:ptCount val="14"/>
                <c:pt idx="0">
                  <c:v>0.98209999999999997</c:v>
                </c:pt>
                <c:pt idx="1">
                  <c:v>7.7767999999999997</c:v>
                </c:pt>
                <c:pt idx="2">
                  <c:v>9.4421999999999997</c:v>
                </c:pt>
                <c:pt idx="3">
                  <c:v>8.6088000000000005</c:v>
                </c:pt>
                <c:pt idx="4">
                  <c:v>7.7443</c:v>
                </c:pt>
                <c:pt idx="5">
                  <c:v>7.4798</c:v>
                </c:pt>
                <c:pt idx="6">
                  <c:v>7.4356999999999998</c:v>
                </c:pt>
                <c:pt idx="7">
                  <c:v>7.4726999999999997</c:v>
                </c:pt>
                <c:pt idx="8">
                  <c:v>7.2389000000000001</c:v>
                </c:pt>
                <c:pt idx="9">
                  <c:v>6.5782999999999996</c:v>
                </c:pt>
                <c:pt idx="10">
                  <c:v>6.7222999999999997</c:v>
                </c:pt>
                <c:pt idx="11">
                  <c:v>6.4649999999999999</c:v>
                </c:pt>
                <c:pt idx="12">
                  <c:v>6.4446000000000003</c:v>
                </c:pt>
                <c:pt idx="13">
                  <c:v>6.7492999999999999</c:v>
                </c:pt>
              </c:numCache>
            </c:numRef>
          </c:val>
          <c:smooth val="0"/>
          <c:extLst>
            <c:ext xmlns:c16="http://schemas.microsoft.com/office/drawing/2014/chart" uri="{C3380CC4-5D6E-409C-BE32-E72D297353CC}">
              <c16:uniqueId val="{00000001-3812-487E-B612-A64C13EBB667}"/>
            </c:ext>
          </c:extLst>
        </c:ser>
        <c:ser>
          <c:idx val="2"/>
          <c:order val="2"/>
          <c:tx>
            <c:strRef>
              <c:f>'Fig 5 et 6'!$E$7</c:f>
              <c:strCache>
                <c:ptCount val="1"/>
                <c:pt idx="0">
                  <c:v>Ensemble</c:v>
                </c:pt>
              </c:strCache>
            </c:strRef>
          </c:tx>
          <c:spPr>
            <a:ln w="28575" cap="rnd">
              <a:solidFill>
                <a:schemeClr val="accent3"/>
              </a:solidFill>
              <a:round/>
            </a:ln>
            <a:effectLst/>
          </c:spPr>
          <c:marker>
            <c:symbol val="none"/>
          </c:marker>
          <c:cat>
            <c:strRef>
              <c:f>'Fig 5 et 6'!$B$8:$B$21</c:f>
              <c:strCache>
                <c:ptCount val="14"/>
                <c:pt idx="0">
                  <c:v>15-17 ans</c:v>
                </c:pt>
                <c:pt idx="1">
                  <c:v>18-19 ans</c:v>
                </c:pt>
                <c:pt idx="2">
                  <c:v>20-24 ans</c:v>
                </c:pt>
                <c:pt idx="3">
                  <c:v>25-29 ans</c:v>
                </c:pt>
                <c:pt idx="4">
                  <c:v>30-34 ans</c:v>
                </c:pt>
                <c:pt idx="5">
                  <c:v>35-39 ans</c:v>
                </c:pt>
                <c:pt idx="6">
                  <c:v>40-44 ans</c:v>
                </c:pt>
                <c:pt idx="7">
                  <c:v>45-49 ans</c:v>
                </c:pt>
                <c:pt idx="8">
                  <c:v>50-54 ans</c:v>
                </c:pt>
                <c:pt idx="9">
                  <c:v>55-59 ans</c:v>
                </c:pt>
                <c:pt idx="10">
                  <c:v>60-64 ans</c:v>
                </c:pt>
                <c:pt idx="11">
                  <c:v>65-69 ans</c:v>
                </c:pt>
                <c:pt idx="12">
                  <c:v>70-74 ans</c:v>
                </c:pt>
                <c:pt idx="13">
                  <c:v>75 ans ou plus</c:v>
                </c:pt>
              </c:strCache>
            </c:strRef>
          </c:cat>
          <c:val>
            <c:numRef>
              <c:f>'Fig 5 et 6'!$E$8:$E$21</c:f>
              <c:numCache>
                <c:formatCode>0</c:formatCode>
                <c:ptCount val="14"/>
                <c:pt idx="0">
                  <c:v>0.81189999999999996</c:v>
                </c:pt>
                <c:pt idx="1">
                  <c:v>7.8327999999999998</c:v>
                </c:pt>
                <c:pt idx="2" formatCode="0.0">
                  <c:v>9.6097999999999999</c:v>
                </c:pt>
                <c:pt idx="3">
                  <c:v>8.6344999999999992</c:v>
                </c:pt>
                <c:pt idx="4">
                  <c:v>7.5221</c:v>
                </c:pt>
                <c:pt idx="5">
                  <c:v>7.2119999999999997</c:v>
                </c:pt>
                <c:pt idx="6">
                  <c:v>7.2583000000000002</c:v>
                </c:pt>
                <c:pt idx="7">
                  <c:v>7.1418999999999997</c:v>
                </c:pt>
                <c:pt idx="8">
                  <c:v>6.8207000000000004</c:v>
                </c:pt>
                <c:pt idx="9">
                  <c:v>5.9976000000000003</c:v>
                </c:pt>
                <c:pt idx="10">
                  <c:v>5.9893000000000001</c:v>
                </c:pt>
                <c:pt idx="11">
                  <c:v>5.8324999999999996</c:v>
                </c:pt>
                <c:pt idx="12">
                  <c:v>5.8053999999999997</c:v>
                </c:pt>
                <c:pt idx="13">
                  <c:v>5.8871000000000002</c:v>
                </c:pt>
              </c:numCache>
            </c:numRef>
          </c:val>
          <c:smooth val="0"/>
          <c:extLst>
            <c:ext xmlns:c16="http://schemas.microsoft.com/office/drawing/2014/chart" uri="{C3380CC4-5D6E-409C-BE32-E72D297353CC}">
              <c16:uniqueId val="{00000002-3812-487E-B612-A64C13EBB667}"/>
            </c:ext>
          </c:extLst>
        </c:ser>
        <c:dLbls>
          <c:showLegendKey val="0"/>
          <c:showVal val="0"/>
          <c:showCatName val="0"/>
          <c:showSerName val="0"/>
          <c:showPercent val="0"/>
          <c:showBubbleSize val="0"/>
        </c:dLbls>
        <c:smooth val="0"/>
        <c:axId val="1134705440"/>
        <c:axId val="1134710336"/>
      </c:lineChart>
      <c:catAx>
        <c:axId val="1134705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34710336"/>
        <c:crosses val="autoZero"/>
        <c:auto val="1"/>
        <c:lblAlgn val="ctr"/>
        <c:lblOffset val="100"/>
        <c:noMultiLvlLbl val="0"/>
      </c:catAx>
      <c:valAx>
        <c:axId val="11347103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347054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594925634295707E-2"/>
          <c:y val="5.2631578947368418E-2"/>
          <c:w val="0.8966272965879265"/>
          <c:h val="0.56924160795690015"/>
        </c:manualLayout>
      </c:layout>
      <c:lineChart>
        <c:grouping val="standard"/>
        <c:varyColors val="0"/>
        <c:ser>
          <c:idx val="0"/>
          <c:order val="0"/>
          <c:tx>
            <c:strRef>
              <c:f>'Fig 5 et 6'!$F$7</c:f>
              <c:strCache>
                <c:ptCount val="1"/>
                <c:pt idx="0">
                  <c:v>Femmes</c:v>
                </c:pt>
              </c:strCache>
            </c:strRef>
          </c:tx>
          <c:spPr>
            <a:ln w="28575" cap="rnd">
              <a:solidFill>
                <a:schemeClr val="accent1"/>
              </a:solidFill>
              <a:round/>
            </a:ln>
            <a:effectLst/>
          </c:spPr>
          <c:marker>
            <c:symbol val="none"/>
          </c:marker>
          <c:cat>
            <c:strRef>
              <c:f>'Fig 5 et 6'!$B$8:$B$22</c:f>
              <c:strCache>
                <c:ptCount val="14"/>
                <c:pt idx="0">
                  <c:v>15-17 ans</c:v>
                </c:pt>
                <c:pt idx="1">
                  <c:v>18-19 ans</c:v>
                </c:pt>
                <c:pt idx="2">
                  <c:v>20-24 ans</c:v>
                </c:pt>
                <c:pt idx="3">
                  <c:v>25-29 ans</c:v>
                </c:pt>
                <c:pt idx="4">
                  <c:v>30-34 ans</c:v>
                </c:pt>
                <c:pt idx="5">
                  <c:v>35-39 ans</c:v>
                </c:pt>
                <c:pt idx="6">
                  <c:v>40-44 ans</c:v>
                </c:pt>
                <c:pt idx="7">
                  <c:v>45-49 ans</c:v>
                </c:pt>
                <c:pt idx="8">
                  <c:v>50-54 ans</c:v>
                </c:pt>
                <c:pt idx="9">
                  <c:v>55-59 ans</c:v>
                </c:pt>
                <c:pt idx="10">
                  <c:v>60-64 ans</c:v>
                </c:pt>
                <c:pt idx="11">
                  <c:v>65-69 ans</c:v>
                </c:pt>
                <c:pt idx="12">
                  <c:v>70-74 ans</c:v>
                </c:pt>
                <c:pt idx="13">
                  <c:v>75 ans ou plus</c:v>
                </c:pt>
              </c:strCache>
            </c:strRef>
          </c:cat>
          <c:val>
            <c:numRef>
              <c:f>'Fig 5 et 6'!$F$8:$F$21</c:f>
              <c:numCache>
                <c:formatCode>0.0</c:formatCode>
                <c:ptCount val="14"/>
                <c:pt idx="0">
                  <c:v>0.15290000000000001</c:v>
                </c:pt>
                <c:pt idx="1">
                  <c:v>0.89649999999999996</c:v>
                </c:pt>
                <c:pt idx="2">
                  <c:v>1.2271000000000001</c:v>
                </c:pt>
                <c:pt idx="3">
                  <c:v>1.1655</c:v>
                </c:pt>
                <c:pt idx="4">
                  <c:v>1.2746999999999999</c:v>
                </c:pt>
                <c:pt idx="5">
                  <c:v>1.2269000000000001</c:v>
                </c:pt>
                <c:pt idx="6">
                  <c:v>1.1708000000000001</c:v>
                </c:pt>
                <c:pt idx="7">
                  <c:v>1.1428</c:v>
                </c:pt>
                <c:pt idx="8">
                  <c:v>1.0022</c:v>
                </c:pt>
                <c:pt idx="9">
                  <c:v>0.8458</c:v>
                </c:pt>
                <c:pt idx="10">
                  <c:v>0.74660000000000004</c:v>
                </c:pt>
                <c:pt idx="11">
                  <c:v>0.63949999999999996</c:v>
                </c:pt>
                <c:pt idx="12">
                  <c:v>0.68389999999999995</c:v>
                </c:pt>
                <c:pt idx="13">
                  <c:v>1.0629</c:v>
                </c:pt>
              </c:numCache>
            </c:numRef>
          </c:val>
          <c:smooth val="0"/>
          <c:extLst>
            <c:ext xmlns:c16="http://schemas.microsoft.com/office/drawing/2014/chart" uri="{C3380CC4-5D6E-409C-BE32-E72D297353CC}">
              <c16:uniqueId val="{00000000-047C-475C-8884-745F34DB5966}"/>
            </c:ext>
          </c:extLst>
        </c:ser>
        <c:ser>
          <c:idx val="1"/>
          <c:order val="1"/>
          <c:tx>
            <c:strRef>
              <c:f>'Fig 5 et 6'!$G$7</c:f>
              <c:strCache>
                <c:ptCount val="1"/>
                <c:pt idx="0">
                  <c:v>Hommes </c:v>
                </c:pt>
              </c:strCache>
            </c:strRef>
          </c:tx>
          <c:spPr>
            <a:ln w="28575" cap="rnd">
              <a:solidFill>
                <a:schemeClr val="accent2"/>
              </a:solidFill>
              <a:round/>
            </a:ln>
            <a:effectLst/>
          </c:spPr>
          <c:marker>
            <c:symbol val="none"/>
          </c:marker>
          <c:cat>
            <c:strRef>
              <c:f>'Fig 5 et 6'!$B$8:$B$22</c:f>
              <c:strCache>
                <c:ptCount val="14"/>
                <c:pt idx="0">
                  <c:v>15-17 ans</c:v>
                </c:pt>
                <c:pt idx="1">
                  <c:v>18-19 ans</c:v>
                </c:pt>
                <c:pt idx="2">
                  <c:v>20-24 ans</c:v>
                </c:pt>
                <c:pt idx="3">
                  <c:v>25-29 ans</c:v>
                </c:pt>
                <c:pt idx="4">
                  <c:v>30-34 ans</c:v>
                </c:pt>
                <c:pt idx="5">
                  <c:v>35-39 ans</c:v>
                </c:pt>
                <c:pt idx="6">
                  <c:v>40-44 ans</c:v>
                </c:pt>
                <c:pt idx="7">
                  <c:v>45-49 ans</c:v>
                </c:pt>
                <c:pt idx="8">
                  <c:v>50-54 ans</c:v>
                </c:pt>
                <c:pt idx="9">
                  <c:v>55-59 ans</c:v>
                </c:pt>
                <c:pt idx="10">
                  <c:v>60-64 ans</c:v>
                </c:pt>
                <c:pt idx="11">
                  <c:v>65-69 ans</c:v>
                </c:pt>
                <c:pt idx="12">
                  <c:v>70-74 ans</c:v>
                </c:pt>
                <c:pt idx="13">
                  <c:v>75 ans ou plus</c:v>
                </c:pt>
              </c:strCache>
            </c:strRef>
          </c:cat>
          <c:val>
            <c:numRef>
              <c:f>'Fig 5 et 6'!$G$8:$G$21</c:f>
              <c:numCache>
                <c:formatCode>0.0</c:formatCode>
                <c:ptCount val="14"/>
                <c:pt idx="0">
                  <c:v>0.21429999999999999</c:v>
                </c:pt>
                <c:pt idx="1">
                  <c:v>0.92190000000000005</c:v>
                </c:pt>
                <c:pt idx="2">
                  <c:v>1.2646999999999999</c:v>
                </c:pt>
                <c:pt idx="3">
                  <c:v>1.3495999999999999</c:v>
                </c:pt>
                <c:pt idx="4">
                  <c:v>1.4524999999999999</c:v>
                </c:pt>
                <c:pt idx="5">
                  <c:v>1.6068</c:v>
                </c:pt>
                <c:pt idx="6">
                  <c:v>1.5573999999999999</c:v>
                </c:pt>
                <c:pt idx="7">
                  <c:v>1.5501</c:v>
                </c:pt>
                <c:pt idx="8">
                  <c:v>1.4827999999999999</c:v>
                </c:pt>
                <c:pt idx="9">
                  <c:v>1.2939000000000001</c:v>
                </c:pt>
                <c:pt idx="10">
                  <c:v>1.1354</c:v>
                </c:pt>
                <c:pt idx="11">
                  <c:v>0.94740000000000002</c:v>
                </c:pt>
                <c:pt idx="12">
                  <c:v>0.87370000000000003</c:v>
                </c:pt>
                <c:pt idx="13">
                  <c:v>1.1114999999999999</c:v>
                </c:pt>
              </c:numCache>
            </c:numRef>
          </c:val>
          <c:smooth val="0"/>
          <c:extLst>
            <c:ext xmlns:c16="http://schemas.microsoft.com/office/drawing/2014/chart" uri="{C3380CC4-5D6E-409C-BE32-E72D297353CC}">
              <c16:uniqueId val="{00000001-047C-475C-8884-745F34DB5966}"/>
            </c:ext>
          </c:extLst>
        </c:ser>
        <c:ser>
          <c:idx val="2"/>
          <c:order val="2"/>
          <c:tx>
            <c:strRef>
              <c:f>'Fig 5 et 6'!$H$7</c:f>
              <c:strCache>
                <c:ptCount val="1"/>
                <c:pt idx="0">
                  <c:v>Ensemble</c:v>
                </c:pt>
              </c:strCache>
            </c:strRef>
          </c:tx>
          <c:spPr>
            <a:ln w="28575" cap="rnd">
              <a:solidFill>
                <a:schemeClr val="accent3"/>
              </a:solidFill>
              <a:round/>
            </a:ln>
            <a:effectLst/>
          </c:spPr>
          <c:marker>
            <c:symbol val="none"/>
          </c:marker>
          <c:cat>
            <c:strRef>
              <c:f>'Fig 5 et 6'!$B$8:$B$22</c:f>
              <c:strCache>
                <c:ptCount val="14"/>
                <c:pt idx="0">
                  <c:v>15-17 ans</c:v>
                </c:pt>
                <c:pt idx="1">
                  <c:v>18-19 ans</c:v>
                </c:pt>
                <c:pt idx="2">
                  <c:v>20-24 ans</c:v>
                </c:pt>
                <c:pt idx="3">
                  <c:v>25-29 ans</c:v>
                </c:pt>
                <c:pt idx="4">
                  <c:v>30-34 ans</c:v>
                </c:pt>
                <c:pt idx="5">
                  <c:v>35-39 ans</c:v>
                </c:pt>
                <c:pt idx="6">
                  <c:v>40-44 ans</c:v>
                </c:pt>
                <c:pt idx="7">
                  <c:v>45-49 ans</c:v>
                </c:pt>
                <c:pt idx="8">
                  <c:v>50-54 ans</c:v>
                </c:pt>
                <c:pt idx="9">
                  <c:v>55-59 ans</c:v>
                </c:pt>
                <c:pt idx="10">
                  <c:v>60-64 ans</c:v>
                </c:pt>
                <c:pt idx="11">
                  <c:v>65-69 ans</c:v>
                </c:pt>
                <c:pt idx="12">
                  <c:v>70-74 ans</c:v>
                </c:pt>
                <c:pt idx="13">
                  <c:v>75 ans ou plus</c:v>
                </c:pt>
              </c:strCache>
            </c:strRef>
          </c:cat>
          <c:val>
            <c:numRef>
              <c:f>'Fig 5 et 6'!$H$8:$H$21</c:f>
              <c:numCache>
                <c:formatCode>0.0</c:formatCode>
                <c:ptCount val="14"/>
                <c:pt idx="0">
                  <c:v>0.1845</c:v>
                </c:pt>
                <c:pt idx="1">
                  <c:v>0.90959999999999996</c:v>
                </c:pt>
                <c:pt idx="2">
                  <c:v>1.2463</c:v>
                </c:pt>
                <c:pt idx="3">
                  <c:v>1.2572000000000001</c:v>
                </c:pt>
                <c:pt idx="4">
                  <c:v>1.3620000000000001</c:v>
                </c:pt>
                <c:pt idx="5">
                  <c:v>1.4115</c:v>
                </c:pt>
                <c:pt idx="6">
                  <c:v>1.3596999999999999</c:v>
                </c:pt>
                <c:pt idx="7">
                  <c:v>1.3440000000000001</c:v>
                </c:pt>
                <c:pt idx="8">
                  <c:v>1.2393000000000001</c:v>
                </c:pt>
                <c:pt idx="9">
                  <c:v>1.0643</c:v>
                </c:pt>
                <c:pt idx="10">
                  <c:v>0.93310000000000004</c:v>
                </c:pt>
                <c:pt idx="11">
                  <c:v>0.78359999999999996</c:v>
                </c:pt>
                <c:pt idx="12">
                  <c:v>0.77110000000000001</c:v>
                </c:pt>
                <c:pt idx="13">
                  <c:v>1.0823</c:v>
                </c:pt>
              </c:numCache>
            </c:numRef>
          </c:val>
          <c:smooth val="0"/>
          <c:extLst>
            <c:ext xmlns:c16="http://schemas.microsoft.com/office/drawing/2014/chart" uri="{C3380CC4-5D6E-409C-BE32-E72D297353CC}">
              <c16:uniqueId val="{00000002-047C-475C-8884-745F34DB5966}"/>
            </c:ext>
          </c:extLst>
        </c:ser>
        <c:dLbls>
          <c:showLegendKey val="0"/>
          <c:showVal val="0"/>
          <c:showCatName val="0"/>
          <c:showSerName val="0"/>
          <c:showPercent val="0"/>
          <c:showBubbleSize val="0"/>
        </c:dLbls>
        <c:smooth val="0"/>
        <c:axId val="1134705984"/>
        <c:axId val="1134711424"/>
      </c:lineChart>
      <c:catAx>
        <c:axId val="1134705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34711424"/>
        <c:crosses val="autoZero"/>
        <c:auto val="1"/>
        <c:lblAlgn val="ctr"/>
        <c:lblOffset val="100"/>
        <c:noMultiLvlLbl val="0"/>
      </c:catAx>
      <c:valAx>
        <c:axId val="1134711424"/>
        <c:scaling>
          <c:orientation val="minMax"/>
          <c:max val="4"/>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347059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986-4B2F-A0D8-CA4226EDD8F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3986-4B2F-A0D8-CA4226EDD8F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3986-4B2F-A0D8-CA4226EDD8F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3986-4B2F-A0D8-CA4226EDD8F7}"/>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3986-4B2F-A0D8-CA4226EDD8F7}"/>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3986-4B2F-A0D8-CA4226EDD8F7}"/>
              </c:ext>
            </c:extLst>
          </c:dPt>
          <c:dLbls>
            <c:dLbl>
              <c:idx val="0"/>
              <c:layout>
                <c:manualLayout>
                  <c:x val="0.10414206036745406"/>
                  <c:y val="-6.0167322834645667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986-4B2F-A0D8-CA4226EDD8F7}"/>
                </c:ext>
              </c:extLst>
            </c:dLbl>
            <c:dLbl>
              <c:idx val="1"/>
              <c:layout>
                <c:manualLayout>
                  <c:x val="-4.338998250218723E-2"/>
                  <c:y val="1.7548483522892962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986-4B2F-A0D8-CA4226EDD8F7}"/>
                </c:ext>
              </c:extLst>
            </c:dLbl>
            <c:dLbl>
              <c:idx val="5"/>
              <c:layout>
                <c:manualLayout>
                  <c:x val="4.8751640419947506E-2"/>
                  <c:y val="-3.1251822688830562E-3"/>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3986-4B2F-A0D8-CA4226EDD8F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'[1]Fig 7'!$B$4:$G$4</c:f>
              <c:strCache>
                <c:ptCount val="6"/>
                <c:pt idx="0">
                  <c:v>France</c:v>
                </c:pt>
                <c:pt idx="1">
                  <c:v>UE27 hors France</c:v>
                </c:pt>
                <c:pt idx="2">
                  <c:v>Europe hors UE27</c:v>
                </c:pt>
                <c:pt idx="3">
                  <c:v>Afrique</c:v>
                </c:pt>
                <c:pt idx="4">
                  <c:v>Asie</c:v>
                </c:pt>
                <c:pt idx="5">
                  <c:v>Amérique, Océanie et indéterminée</c:v>
                </c:pt>
              </c:strCache>
            </c:strRef>
          </c:cat>
          <c:val>
            <c:numRef>
              <c:f>'Fig 7'!$B$5:$G$5</c:f>
              <c:numCache>
                <c:formatCode>0</c:formatCode>
                <c:ptCount val="6"/>
                <c:pt idx="0">
                  <c:v>92.203562124288496</c:v>
                </c:pt>
                <c:pt idx="1">
                  <c:v>2.1219467411059991</c:v>
                </c:pt>
                <c:pt idx="2">
                  <c:v>0.49389680856442608</c:v>
                </c:pt>
                <c:pt idx="3">
                  <c:v>3.6547299400990454</c:v>
                </c:pt>
                <c:pt idx="4">
                  <c:v>0.9377652766061626</c:v>
                </c:pt>
                <c:pt idx="5">
                  <c:v>0.58809910933587373</c:v>
                </c:pt>
              </c:numCache>
            </c:numRef>
          </c:val>
          <c:extLst>
            <c:ext xmlns:c16="http://schemas.microsoft.com/office/drawing/2014/chart" uri="{C3380CC4-5D6E-409C-BE32-E72D297353CC}">
              <c16:uniqueId val="{0000000C-3986-4B2F-A0D8-CA4226EDD8F7}"/>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5267489711934158E-2"/>
          <c:y val="3.0576789437109102E-2"/>
          <c:w val="0.7604355011179158"/>
          <c:h val="0.53423560762340427"/>
        </c:manualLayout>
      </c:layout>
      <c:barChart>
        <c:barDir val="col"/>
        <c:grouping val="clustered"/>
        <c:varyColors val="0"/>
        <c:ser>
          <c:idx val="0"/>
          <c:order val="0"/>
          <c:tx>
            <c:strRef>
              <c:f>'Fig 8_'!$C$4</c:f>
              <c:strCache>
                <c:ptCount val="1"/>
                <c:pt idx="0">
                  <c:v>France</c:v>
                </c:pt>
              </c:strCache>
            </c:strRef>
          </c:tx>
          <c:spPr>
            <a:solidFill>
              <a:schemeClr val="accent1"/>
            </a:solidFill>
            <a:ln>
              <a:noFill/>
            </a:ln>
            <a:effectLst/>
          </c:spPr>
          <c:invertIfNegative val="0"/>
          <c:dLbls>
            <c:dLbl>
              <c:idx val="6"/>
              <c:layout>
                <c:manualLayout>
                  <c:x val="-4.6948356807512597E-3"/>
                  <c:y val="8.032128514056224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789-4698-9CF2-05DF0443DBD6}"/>
                </c:ext>
              </c:extLst>
            </c:dLbl>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'[2]Figure 4_'!$B$5:$B$14</c:f>
              <c:strCache>
                <c:ptCount val="10"/>
                <c:pt idx="0">
                  <c:v>Communes rurales</c:v>
                </c:pt>
                <c:pt idx="1">
                  <c:v>de 2 000 à 5 000 habitants</c:v>
                </c:pt>
                <c:pt idx="2">
                  <c:v>de 5 000 à 10 000 habitants</c:v>
                </c:pt>
                <c:pt idx="3">
                  <c:v>de 10 000 à 20 000 habitants</c:v>
                </c:pt>
                <c:pt idx="4">
                  <c:v>de 20 000 à 50 000 habitants</c:v>
                </c:pt>
                <c:pt idx="5">
                  <c:v>de 50 000 à 100 000 habitants</c:v>
                </c:pt>
                <c:pt idx="6">
                  <c:v>de 100 000 à 200 000 habitants</c:v>
                </c:pt>
                <c:pt idx="7">
                  <c:v>de 200 000 à 2 000 000 habitants</c:v>
                </c:pt>
                <c:pt idx="8">
                  <c:v>Unité urbaine de Paris</c:v>
                </c:pt>
                <c:pt idx="9">
                  <c:v>France</c:v>
                </c:pt>
              </c:strCache>
            </c:strRef>
          </c:cat>
          <c:val>
            <c:numRef>
              <c:f>'Fig 8_'!$C$5:$C$14</c:f>
              <c:numCache>
                <c:formatCode>0.0</c:formatCode>
                <c:ptCount val="10"/>
                <c:pt idx="0">
                  <c:v>4.7584174833551298</c:v>
                </c:pt>
                <c:pt idx="1">
                  <c:v>5.23838301541105</c:v>
                </c:pt>
                <c:pt idx="2">
                  <c:v>5.3905502099942497</c:v>
                </c:pt>
                <c:pt idx="3">
                  <c:v>5.6175599144731496</c:v>
                </c:pt>
                <c:pt idx="4">
                  <c:v>5.2769967258393402</c:v>
                </c:pt>
                <c:pt idx="5">
                  <c:v>5.6035699149901497</c:v>
                </c:pt>
                <c:pt idx="6">
                  <c:v>5.29338464302558</c:v>
                </c:pt>
                <c:pt idx="7">
                  <c:v>6.6955701082895702</c:v>
                </c:pt>
                <c:pt idx="8">
                  <c:v>8.0615193571132107</c:v>
                </c:pt>
                <c:pt idx="9">
                  <c:v>6</c:v>
                </c:pt>
              </c:numCache>
            </c:numRef>
          </c:val>
          <c:extLst>
            <c:ext xmlns:c16="http://schemas.microsoft.com/office/drawing/2014/chart" uri="{C3380CC4-5D6E-409C-BE32-E72D297353CC}">
              <c16:uniqueId val="{00000000-5675-4FC1-BC0E-9DE3E7B48CEF}"/>
            </c:ext>
          </c:extLst>
        </c:ser>
        <c:dLbls>
          <c:showLegendKey val="0"/>
          <c:showVal val="0"/>
          <c:showCatName val="0"/>
          <c:showSerName val="0"/>
          <c:showPercent val="0"/>
          <c:showBubbleSize val="0"/>
        </c:dLbls>
        <c:gapWidth val="70"/>
        <c:overlap val="-27"/>
        <c:axId val="1134697824"/>
        <c:axId val="1134698368"/>
      </c:barChart>
      <c:lineChart>
        <c:grouping val="standard"/>
        <c:varyColors val="0"/>
        <c:ser>
          <c:idx val="1"/>
          <c:order val="1"/>
          <c:tx>
            <c:strRef>
              <c:f>'Fig 8_'!$D$4</c:f>
              <c:strCache>
                <c:ptCount val="1"/>
                <c:pt idx="0">
                  <c:v>France métropolitaine</c:v>
                </c:pt>
              </c:strCache>
            </c:strRef>
          </c:tx>
          <c:spPr>
            <a:ln w="28575" cap="rnd">
              <a:noFill/>
              <a:round/>
            </a:ln>
            <a:effectLst/>
          </c:spPr>
          <c:marker>
            <c:symbol val="circle"/>
            <c:size val="7"/>
            <c:spPr>
              <a:solidFill>
                <a:schemeClr val="accent2"/>
              </a:solidFill>
              <a:ln w="9525">
                <a:solidFill>
                  <a:schemeClr val="accent2"/>
                </a:solidFill>
              </a:ln>
              <a:effectLst/>
            </c:spPr>
          </c:marker>
          <c:val>
            <c:numRef>
              <c:f>'Fig 8_'!$D$5:$D$14</c:f>
              <c:numCache>
                <c:formatCode>0.0</c:formatCode>
                <c:ptCount val="10"/>
                <c:pt idx="0">
                  <c:v>4.7743284841060802</c:v>
                </c:pt>
                <c:pt idx="1">
                  <c:v>5.2564430170123204</c:v>
                </c:pt>
                <c:pt idx="2">
                  <c:v>5.4725482263493399</c:v>
                </c:pt>
                <c:pt idx="3">
                  <c:v>5.7707841148569496</c:v>
                </c:pt>
                <c:pt idx="4">
                  <c:v>5.4553046144958302</c:v>
                </c:pt>
                <c:pt idx="5">
                  <c:v>5.7616936513483896</c:v>
                </c:pt>
                <c:pt idx="6">
                  <c:v>6.0942030330652797</c:v>
                </c:pt>
                <c:pt idx="7">
                  <c:v>6.7294296961556404</c:v>
                </c:pt>
                <c:pt idx="9" formatCode="General">
                  <c:v>6.1</c:v>
                </c:pt>
              </c:numCache>
            </c:numRef>
          </c:val>
          <c:smooth val="0"/>
          <c:extLst>
            <c:ext xmlns:c16="http://schemas.microsoft.com/office/drawing/2014/chart" uri="{C3380CC4-5D6E-409C-BE32-E72D297353CC}">
              <c16:uniqueId val="{00000001-5675-4FC1-BC0E-9DE3E7B48CEF}"/>
            </c:ext>
          </c:extLst>
        </c:ser>
        <c:dLbls>
          <c:showLegendKey val="0"/>
          <c:showVal val="0"/>
          <c:showCatName val="0"/>
          <c:showSerName val="0"/>
          <c:showPercent val="0"/>
          <c:showBubbleSize val="0"/>
        </c:dLbls>
        <c:marker val="1"/>
        <c:smooth val="0"/>
        <c:axId val="1134707072"/>
        <c:axId val="1134706528"/>
      </c:lineChart>
      <c:catAx>
        <c:axId val="1134697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34698368"/>
        <c:crosses val="autoZero"/>
        <c:auto val="1"/>
        <c:lblAlgn val="ctr"/>
        <c:lblOffset val="100"/>
        <c:noMultiLvlLbl val="0"/>
      </c:catAx>
      <c:valAx>
        <c:axId val="1134698368"/>
        <c:scaling>
          <c:orientation val="minMax"/>
        </c:scaling>
        <c:delete val="1"/>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crossAx val="1134697824"/>
        <c:crosses val="autoZero"/>
        <c:crossBetween val="between"/>
      </c:valAx>
      <c:valAx>
        <c:axId val="1134706528"/>
        <c:scaling>
          <c:orientation val="minMax"/>
        </c:scaling>
        <c:delete val="0"/>
        <c:axPos val="r"/>
        <c:numFmt formatCode="0.0" sourceLinked="1"/>
        <c:majorTickMark val="out"/>
        <c:minorTickMark val="none"/>
        <c:tickLblPos val="nextTo"/>
        <c:spPr>
          <a:noFill/>
          <a:ln>
            <a:noFill/>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34707072"/>
        <c:crosses val="max"/>
        <c:crossBetween val="between"/>
      </c:valAx>
      <c:catAx>
        <c:axId val="1134707072"/>
        <c:scaling>
          <c:orientation val="minMax"/>
        </c:scaling>
        <c:delete val="1"/>
        <c:axPos val="b"/>
        <c:majorTickMark val="out"/>
        <c:minorTickMark val="none"/>
        <c:tickLblPos val="nextTo"/>
        <c:crossAx val="1134706528"/>
        <c:crosses val="autoZero"/>
        <c:auto val="1"/>
        <c:lblAlgn val="ctr"/>
        <c:lblOffset val="100"/>
        <c:noMultiLvlLbl val="0"/>
      </c:catAx>
      <c:spPr>
        <a:noFill/>
        <a:ln>
          <a:noFill/>
        </a:ln>
        <a:effectLst/>
      </c:spPr>
    </c:plotArea>
    <c:legend>
      <c:legendPos val="b"/>
      <c:layout>
        <c:manualLayout>
          <c:xMode val="edge"/>
          <c:yMode val="edge"/>
          <c:x val="0.88252713781147729"/>
          <c:y val="0.21368973423144899"/>
          <c:w val="8.2682025857878871E-2"/>
          <c:h val="0.48054237139745998"/>
        </c:manualLayout>
      </c:layout>
      <c:overlay val="0"/>
      <c:spPr>
        <a:noFill/>
        <a:ln>
          <a:noFill/>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986-4B2F-A0D8-CA4226EDD8F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3986-4B2F-A0D8-CA4226EDD8F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3986-4B2F-A0D8-CA4226EDD8F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3986-4B2F-A0D8-CA4226EDD8F7}"/>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3986-4B2F-A0D8-CA4226EDD8F7}"/>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3986-4B2F-A0D8-CA4226EDD8F7}"/>
              </c:ext>
            </c:extLst>
          </c:dPt>
          <c:dLbls>
            <c:dLbl>
              <c:idx val="0"/>
              <c:layout>
                <c:manualLayout>
                  <c:x val="0.10414206036745406"/>
                  <c:y val="-6.0167322834645667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986-4B2F-A0D8-CA4226EDD8F7}"/>
                </c:ext>
              </c:extLst>
            </c:dLbl>
            <c:dLbl>
              <c:idx val="1"/>
              <c:layout>
                <c:manualLayout>
                  <c:x val="-4.338998250218723E-2"/>
                  <c:y val="1.7548483522892962E-2"/>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986-4B2F-A0D8-CA4226EDD8F7}"/>
                </c:ext>
              </c:extLst>
            </c:dLbl>
            <c:dLbl>
              <c:idx val="5"/>
              <c:layout>
                <c:manualLayout>
                  <c:x val="4.8751640419947506E-2"/>
                  <c:y val="-3.1251822688830562E-3"/>
                </c:manualLayout>
              </c:layout>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3986-4B2F-A0D8-CA4226EDD8F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'[1]Fig 7'!$B$4:$G$4</c:f>
              <c:strCache>
                <c:ptCount val="6"/>
                <c:pt idx="0">
                  <c:v>France</c:v>
                </c:pt>
                <c:pt idx="1">
                  <c:v>UE27 hors France</c:v>
                </c:pt>
                <c:pt idx="2">
                  <c:v>Europe hors UE27</c:v>
                </c:pt>
                <c:pt idx="3">
                  <c:v>Afrique</c:v>
                </c:pt>
                <c:pt idx="4">
                  <c:v>Asie</c:v>
                </c:pt>
                <c:pt idx="5">
                  <c:v>Amérique, Océanie et indéterminée</c:v>
                </c:pt>
              </c:strCache>
            </c:strRef>
          </c:cat>
          <c:val>
            <c:numRef>
              <c:f>'Fig 7 Bis'!$B$5:$G$5</c:f>
              <c:numCache>
                <c:formatCode>0</c:formatCode>
                <c:ptCount val="6"/>
                <c:pt idx="0">
                  <c:v>91.236511869554789</c:v>
                </c:pt>
                <c:pt idx="1">
                  <c:v>1.8335864439293421</c:v>
                </c:pt>
                <c:pt idx="2">
                  <c:v>0.540324514427304</c:v>
                </c:pt>
                <c:pt idx="3">
                  <c:v>4.6071457117736392</c:v>
                </c:pt>
                <c:pt idx="4">
                  <c:v>0.8424586363999681</c:v>
                </c:pt>
                <c:pt idx="5">
                  <c:v>0.93997282391495485</c:v>
                </c:pt>
              </c:numCache>
            </c:numRef>
          </c:val>
          <c:extLst>
            <c:ext xmlns:c16="http://schemas.microsoft.com/office/drawing/2014/chart" uri="{C3380CC4-5D6E-409C-BE32-E72D297353CC}">
              <c16:uniqueId val="{0000000C-3986-4B2F-A0D8-CA4226EDD8F7}"/>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0</xdr:col>
      <xdr:colOff>228599</xdr:colOff>
      <xdr:row>16</xdr:row>
      <xdr:rowOff>80961</xdr:rowOff>
    </xdr:from>
    <xdr:to>
      <xdr:col>6</xdr:col>
      <xdr:colOff>323849</xdr:colOff>
      <xdr:row>32</xdr:row>
      <xdr:rowOff>66675</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19049</xdr:colOff>
      <xdr:row>16</xdr:row>
      <xdr:rowOff>23812</xdr:rowOff>
    </xdr:from>
    <xdr:to>
      <xdr:col>4</xdr:col>
      <xdr:colOff>1457324</xdr:colOff>
      <xdr:row>30</xdr:row>
      <xdr:rowOff>100012</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486874</xdr:colOff>
      <xdr:row>7</xdr:row>
      <xdr:rowOff>10624</xdr:rowOff>
    </xdr:from>
    <xdr:to>
      <xdr:col>11</xdr:col>
      <xdr:colOff>593480</xdr:colOff>
      <xdr:row>16</xdr:row>
      <xdr:rowOff>77299</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106360</xdr:colOff>
      <xdr:row>26</xdr:row>
      <xdr:rowOff>152400</xdr:rowOff>
    </xdr:from>
    <xdr:to>
      <xdr:col>10</xdr:col>
      <xdr:colOff>476250</xdr:colOff>
      <xdr:row>43</xdr:row>
      <xdr:rowOff>76200</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714375</xdr:colOff>
      <xdr:row>2</xdr:row>
      <xdr:rowOff>66674</xdr:rowOff>
    </xdr:from>
    <xdr:to>
      <xdr:col>21</xdr:col>
      <xdr:colOff>638175</xdr:colOff>
      <xdr:row>14</xdr:row>
      <xdr:rowOff>66675</xdr:rowOff>
    </xdr:to>
    <xdr:graphicFrame macro="">
      <xdr:nvGraphicFramePr>
        <xdr:cNvPr id="4" name="Graphique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80962</xdr:colOff>
      <xdr:row>9</xdr:row>
      <xdr:rowOff>223836</xdr:rowOff>
    </xdr:from>
    <xdr:to>
      <xdr:col>6</xdr:col>
      <xdr:colOff>638175</xdr:colOff>
      <xdr:row>25</xdr:row>
      <xdr:rowOff>47624</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479425</xdr:colOff>
      <xdr:row>20</xdr:row>
      <xdr:rowOff>19049</xdr:rowOff>
    </xdr:from>
    <xdr:to>
      <xdr:col>2</xdr:col>
      <xdr:colOff>1330325</xdr:colOff>
      <xdr:row>41</xdr:row>
      <xdr:rowOff>98425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80962</xdr:colOff>
      <xdr:row>9</xdr:row>
      <xdr:rowOff>223836</xdr:rowOff>
    </xdr:from>
    <xdr:to>
      <xdr:col>6</xdr:col>
      <xdr:colOff>638175</xdr:colOff>
      <xdr:row>25</xdr:row>
      <xdr:rowOff>47624</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3-Analyses/1-Bilans/2023/Bilan%20d&#233;finitif%202023/_Copie%2014%20juin%202024/Bilan%20d&#233;finitif%202023/18_Escroqueries/7%20Escroqueries_VF%20-%20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3-Analyses/1-Bilans/2023/Bilan%20d&#233;finitif%202023/16_Destructions%20et%20d&#233;gradations%20volontaires/5.5%20Destructions%20et%20degradations%20volontaires_pour%20D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 1"/>
      <sheetName val="Fig 2_"/>
      <sheetName val="Fig 3_"/>
      <sheetName val="Fig 4"/>
      <sheetName val="Fig 5"/>
      <sheetName val="Fig 7"/>
      <sheetName val="Fig 8"/>
    </sheetNames>
    <sheetDataSet>
      <sheetData sheetId="0"/>
      <sheetData sheetId="1"/>
      <sheetData sheetId="2"/>
      <sheetData sheetId="3"/>
      <sheetData sheetId="4"/>
      <sheetData sheetId="5">
        <row r="4">
          <cell r="B4" t="str">
            <v>France</v>
          </cell>
          <cell r="C4" t="str">
            <v>UE27 hors France</v>
          </cell>
          <cell r="D4" t="str">
            <v>Europe hors UE27</v>
          </cell>
          <cell r="E4" t="str">
            <v>Afrique</v>
          </cell>
          <cell r="F4" t="str">
            <v>Asie</v>
          </cell>
          <cell r="G4" t="str">
            <v>Amérique, Océanie et indéterminée</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 1"/>
      <sheetName val="Figure 2"/>
      <sheetName val="Figure 3_"/>
      <sheetName val="Figure 4_"/>
      <sheetName val="Figure 5_"/>
      <sheetName val="Figure 6_"/>
      <sheetName val="Figure 7"/>
      <sheetName val="Encadré 2"/>
    </sheetNames>
    <sheetDataSet>
      <sheetData sheetId="0"/>
      <sheetData sheetId="1"/>
      <sheetData sheetId="2"/>
      <sheetData sheetId="3">
        <row r="4">
          <cell r="D4" t="str">
            <v>France</v>
          </cell>
        </row>
        <row r="5">
          <cell r="B5" t="str">
            <v>Communes rurales</v>
          </cell>
        </row>
        <row r="6">
          <cell r="B6" t="str">
            <v>de 2 000 à 5 000 habitants</v>
          </cell>
        </row>
        <row r="7">
          <cell r="B7" t="str">
            <v>de 5 000 à 10 000 habitants</v>
          </cell>
        </row>
        <row r="8">
          <cell r="B8" t="str">
            <v>de 10 000 à 20 000 habitants</v>
          </cell>
        </row>
        <row r="9">
          <cell r="B9" t="str">
            <v>de 20 000 à 50 000 habitants</v>
          </cell>
        </row>
        <row r="10">
          <cell r="B10" t="str">
            <v>de 50 000 à 100 000 habitants</v>
          </cell>
        </row>
        <row r="11">
          <cell r="B11" t="str">
            <v>de 100 000 à 200 000 habitants</v>
          </cell>
        </row>
        <row r="12">
          <cell r="B12" t="str">
            <v>de 200 000 à 2 000 000 habitants</v>
          </cell>
        </row>
        <row r="13">
          <cell r="B13" t="str">
            <v>Unité urbaine de Paris</v>
          </cell>
        </row>
        <row r="14">
          <cell r="B14" t="str">
            <v>France</v>
          </cell>
        </row>
      </sheetData>
      <sheetData sheetId="4"/>
      <sheetData sheetId="5"/>
      <sheetData sheetId="6"/>
      <sheetData sheetId="7"/>
    </sheetDataSet>
  </externalBook>
</externalLink>
</file>

<file path=xl/theme/theme1.xml><?xml version="1.0" encoding="utf-8"?>
<a:theme xmlns:a="http://schemas.openxmlformats.org/drawingml/2006/main" name="Thème Office">
  <a:themeElements>
    <a:clrScheme name="Personnalisé 2">
      <a:dk1>
        <a:sysClr val="windowText" lastClr="000000"/>
      </a:dk1>
      <a:lt1>
        <a:sysClr val="window" lastClr="FFFFFF"/>
      </a:lt1>
      <a:dk2>
        <a:srgbClr val="2F4077"/>
      </a:dk2>
      <a:lt2>
        <a:srgbClr val="2B7758"/>
      </a:lt2>
      <a:accent1>
        <a:srgbClr val="465F9D"/>
      </a:accent1>
      <a:accent2>
        <a:srgbClr val="FFCA00"/>
      </a:accent2>
      <a:accent3>
        <a:srgbClr val="AEA397"/>
      </a:accent3>
      <a:accent4>
        <a:srgbClr val="C3992A"/>
      </a:accent4>
      <a:accent5>
        <a:srgbClr val="34CB6A"/>
      </a:accent5>
      <a:accent6>
        <a:srgbClr val="2B7758"/>
      </a:accent6>
      <a:hlink>
        <a:srgbClr val="000000"/>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9"/>
  <sheetViews>
    <sheetView topLeftCell="A3" zoomScale="115" zoomScaleNormal="115" workbookViewId="0">
      <selection activeCell="B15" sqref="B15:B16"/>
    </sheetView>
  </sheetViews>
  <sheetFormatPr baseColWidth="10" defaultColWidth="10.81640625" defaultRowHeight="14.5" x14ac:dyDescent="0.35"/>
  <cols>
    <col min="1" max="1" width="3.81640625" style="1" customWidth="1"/>
    <col min="2" max="5" width="19.81640625" style="1" customWidth="1"/>
    <col min="6" max="8" width="10.81640625" style="1"/>
    <col min="9" max="9" width="39.453125" style="1" customWidth="1"/>
    <col min="10" max="11" width="22.7265625" style="1" customWidth="1"/>
    <col min="12" max="16384" width="10.81640625" style="1"/>
  </cols>
  <sheetData>
    <row r="2" spans="2:11" x14ac:dyDescent="0.35">
      <c r="B2" s="2" t="s">
        <v>99</v>
      </c>
    </row>
    <row r="3" spans="2:11" x14ac:dyDescent="0.35">
      <c r="H3" s="1" t="s">
        <v>86</v>
      </c>
    </row>
    <row r="4" spans="2:11" ht="63.75" customHeight="1" x14ac:dyDescent="0.35">
      <c r="B4" s="3"/>
      <c r="C4" s="4" t="s">
        <v>0</v>
      </c>
      <c r="D4" s="4" t="s">
        <v>1</v>
      </c>
      <c r="E4" s="7" t="s">
        <v>2</v>
      </c>
      <c r="H4" s="12" t="s">
        <v>10</v>
      </c>
      <c r="I4" s="13" t="s">
        <v>98</v>
      </c>
      <c r="J4" s="13" t="s">
        <v>84</v>
      </c>
      <c r="K4" s="13" t="s">
        <v>85</v>
      </c>
    </row>
    <row r="5" spans="2:11" x14ac:dyDescent="0.35">
      <c r="B5" s="5">
        <v>2016</v>
      </c>
      <c r="C5" s="6">
        <v>250900</v>
      </c>
      <c r="D5" s="12">
        <f>MROUND(J5,100)</f>
        <v>82500</v>
      </c>
      <c r="E5" s="8">
        <f>C5+D5</f>
        <v>333400</v>
      </c>
      <c r="H5" s="12">
        <v>2016</v>
      </c>
      <c r="I5" s="12">
        <v>250920</v>
      </c>
      <c r="J5" s="12">
        <v>82548</v>
      </c>
      <c r="K5" s="12">
        <v>333468</v>
      </c>
    </row>
    <row r="6" spans="2:11" ht="15.5" x14ac:dyDescent="0.35">
      <c r="B6" s="5">
        <v>2017</v>
      </c>
      <c r="C6" s="9">
        <v>256400</v>
      </c>
      <c r="D6" s="12">
        <f t="shared" ref="D6:D12" si="0">MROUND(J6,100)</f>
        <v>84900</v>
      </c>
      <c r="E6" s="8">
        <f t="shared" ref="E6:E12" si="1">C6+D6</f>
        <v>341300</v>
      </c>
      <c r="H6" s="12">
        <v>2017</v>
      </c>
      <c r="I6" s="12">
        <v>256433</v>
      </c>
      <c r="J6" s="12">
        <v>84928</v>
      </c>
      <c r="K6" s="12">
        <v>341361</v>
      </c>
    </row>
    <row r="7" spans="2:11" ht="15.5" x14ac:dyDescent="0.35">
      <c r="B7" s="5">
        <v>2018</v>
      </c>
      <c r="C7" s="9">
        <v>260000</v>
      </c>
      <c r="D7" s="12">
        <f>MROUND(J7,100)</f>
        <v>85700</v>
      </c>
      <c r="E7" s="8">
        <f t="shared" si="1"/>
        <v>345700</v>
      </c>
      <c r="H7" s="12">
        <v>2018</v>
      </c>
      <c r="I7" s="12">
        <v>260083</v>
      </c>
      <c r="J7" s="12">
        <v>85683</v>
      </c>
      <c r="K7" s="12">
        <v>345766</v>
      </c>
    </row>
    <row r="8" spans="2:11" ht="15.5" x14ac:dyDescent="0.35">
      <c r="B8" s="5">
        <v>2019</v>
      </c>
      <c r="C8" s="9">
        <v>294600</v>
      </c>
      <c r="D8" s="12">
        <f t="shared" si="0"/>
        <v>88800</v>
      </c>
      <c r="E8" s="8">
        <f t="shared" si="1"/>
        <v>383400</v>
      </c>
      <c r="H8" s="12">
        <v>2019</v>
      </c>
      <c r="I8" s="12">
        <v>294664</v>
      </c>
      <c r="J8" s="12">
        <v>88795</v>
      </c>
      <c r="K8" s="12">
        <v>383459</v>
      </c>
    </row>
    <row r="9" spans="2:11" ht="15.5" x14ac:dyDescent="0.35">
      <c r="B9" s="5">
        <v>2020</v>
      </c>
      <c r="C9" s="9">
        <v>307900</v>
      </c>
      <c r="D9" s="12">
        <f t="shared" si="0"/>
        <v>75600</v>
      </c>
      <c r="E9" s="8">
        <f t="shared" si="1"/>
        <v>383500</v>
      </c>
      <c r="H9" s="12">
        <v>2020</v>
      </c>
      <c r="I9" s="12">
        <v>307983</v>
      </c>
      <c r="J9" s="12">
        <v>75575</v>
      </c>
      <c r="K9" s="12">
        <v>383558</v>
      </c>
    </row>
    <row r="10" spans="2:11" ht="15.5" x14ac:dyDescent="0.35">
      <c r="B10" s="5">
        <v>2021</v>
      </c>
      <c r="C10" s="9">
        <v>359500</v>
      </c>
      <c r="D10" s="12">
        <f t="shared" si="0"/>
        <v>79100</v>
      </c>
      <c r="E10" s="8">
        <f t="shared" si="1"/>
        <v>438600</v>
      </c>
      <c r="H10" s="12">
        <v>2021</v>
      </c>
      <c r="I10" s="12">
        <v>359568</v>
      </c>
      <c r="J10" s="12">
        <v>79077</v>
      </c>
      <c r="K10" s="12">
        <v>438645</v>
      </c>
    </row>
    <row r="11" spans="2:11" ht="15.5" x14ac:dyDescent="0.35">
      <c r="B11" s="5">
        <v>2022</v>
      </c>
      <c r="C11" s="9">
        <v>389700</v>
      </c>
      <c r="D11" s="12">
        <f t="shared" si="0"/>
        <v>83100</v>
      </c>
      <c r="E11" s="8">
        <f t="shared" si="1"/>
        <v>472800</v>
      </c>
      <c r="H11" s="12">
        <v>2022</v>
      </c>
      <c r="I11" s="12">
        <v>389804</v>
      </c>
      <c r="J11" s="12">
        <v>83063</v>
      </c>
      <c r="K11" s="12">
        <v>472867</v>
      </c>
    </row>
    <row r="12" spans="2:11" ht="15.5" x14ac:dyDescent="0.35">
      <c r="B12" s="5">
        <v>2023</v>
      </c>
      <c r="C12" s="9">
        <v>411700</v>
      </c>
      <c r="D12" s="12">
        <f t="shared" si="0"/>
        <v>92900</v>
      </c>
      <c r="E12" s="8">
        <f t="shared" si="1"/>
        <v>504600</v>
      </c>
      <c r="H12" s="12">
        <v>2023</v>
      </c>
      <c r="I12" s="12">
        <v>411662</v>
      </c>
      <c r="J12" s="12">
        <v>92869</v>
      </c>
      <c r="K12" s="12">
        <v>504531</v>
      </c>
    </row>
    <row r="14" spans="2:11" x14ac:dyDescent="0.35">
      <c r="B14" s="66" t="s">
        <v>100</v>
      </c>
      <c r="F14" s="66"/>
    </row>
    <row r="15" spans="2:11" x14ac:dyDescent="0.35">
      <c r="B15" s="66" t="s">
        <v>101</v>
      </c>
      <c r="F15" s="66"/>
    </row>
    <row r="16" spans="2:11" x14ac:dyDescent="0.35">
      <c r="B16" s="67" t="s">
        <v>102</v>
      </c>
      <c r="F16" s="67"/>
      <c r="K16" s="52"/>
    </row>
    <row r="19" spans="10:10" x14ac:dyDescent="0.35">
      <c r="J19" s="21"/>
    </row>
  </sheetData>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11"/>
  <sheetViews>
    <sheetView zoomScale="90" zoomScaleNormal="90" workbookViewId="0">
      <selection activeCell="P21" sqref="P21"/>
    </sheetView>
  </sheetViews>
  <sheetFormatPr baseColWidth="10" defaultColWidth="11.453125" defaultRowHeight="14.5" x14ac:dyDescent="0.35"/>
  <cols>
    <col min="1" max="1" width="5.1796875" style="1" customWidth="1"/>
    <col min="2" max="8" width="11.453125" style="1"/>
    <col min="9" max="9" width="1.81640625" style="1" customWidth="1"/>
    <col min="10" max="10" width="2.7265625" style="1" customWidth="1"/>
    <col min="11" max="16384" width="11.453125" style="1"/>
  </cols>
  <sheetData>
    <row r="2" spans="2:7" x14ac:dyDescent="0.35">
      <c r="B2" s="2" t="s">
        <v>96</v>
      </c>
    </row>
    <row r="4" spans="2:7" ht="58" x14ac:dyDescent="0.35">
      <c r="B4" s="56" t="s">
        <v>41</v>
      </c>
      <c r="C4" s="56" t="s">
        <v>42</v>
      </c>
      <c r="D4" s="56" t="s">
        <v>43</v>
      </c>
      <c r="E4" s="56" t="s">
        <v>44</v>
      </c>
      <c r="F4" s="56" t="s">
        <v>45</v>
      </c>
      <c r="G4" s="56" t="s">
        <v>46</v>
      </c>
    </row>
    <row r="5" spans="2:7" x14ac:dyDescent="0.35">
      <c r="B5" s="26">
        <v>91.236511869554789</v>
      </c>
      <c r="C5" s="26">
        <v>1.8335864439293421</v>
      </c>
      <c r="D5" s="26">
        <v>0.540324514427304</v>
      </c>
      <c r="E5" s="26">
        <v>4.6071457117736392</v>
      </c>
      <c r="F5" s="26">
        <v>0.8424586363999681</v>
      </c>
      <c r="G5" s="26">
        <v>0.93997282391495485</v>
      </c>
    </row>
    <row r="6" spans="2:7" x14ac:dyDescent="0.35">
      <c r="B6" s="25"/>
      <c r="C6" s="25"/>
      <c r="D6" s="25"/>
      <c r="E6" s="25"/>
      <c r="F6" s="25"/>
      <c r="G6" s="25"/>
    </row>
    <row r="7" spans="2:7" x14ac:dyDescent="0.35">
      <c r="B7" s="48" t="s">
        <v>97</v>
      </c>
    </row>
    <row r="8" spans="2:7" x14ac:dyDescent="0.35">
      <c r="B8" s="48" t="s">
        <v>80</v>
      </c>
    </row>
    <row r="9" spans="2:7" x14ac:dyDescent="0.35">
      <c r="B9" s="48" t="s">
        <v>81</v>
      </c>
    </row>
    <row r="10" spans="2:7" ht="17" x14ac:dyDescent="0.35">
      <c r="B10" s="23"/>
    </row>
    <row r="11" spans="2:7" ht="17" x14ac:dyDescent="0.35">
      <c r="B11" s="24"/>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37"/>
  <sheetViews>
    <sheetView workbookViewId="0">
      <selection activeCell="J19" sqref="J19:M39"/>
    </sheetView>
  </sheetViews>
  <sheetFormatPr baseColWidth="10" defaultColWidth="11.453125" defaultRowHeight="14.5" x14ac:dyDescent="0.35"/>
  <cols>
    <col min="1" max="1" width="4.54296875" style="1" customWidth="1"/>
    <col min="2" max="5" width="25.7265625" style="1" customWidth="1"/>
    <col min="6" max="10" width="11.453125" style="1"/>
    <col min="11" max="13" width="12.26953125" style="1" bestFit="1" customWidth="1"/>
    <col min="14" max="16384" width="11.453125" style="1"/>
  </cols>
  <sheetData>
    <row r="2" spans="2:9" x14ac:dyDescent="0.35">
      <c r="B2" s="2" t="s">
        <v>103</v>
      </c>
    </row>
    <row r="4" spans="2:9" ht="29" x14ac:dyDescent="0.35">
      <c r="B4" s="3"/>
      <c r="C4" s="4" t="s">
        <v>104</v>
      </c>
      <c r="D4" s="4" t="s">
        <v>1</v>
      </c>
      <c r="E4" s="7" t="s">
        <v>2</v>
      </c>
    </row>
    <row r="5" spans="2:9" ht="15.5" x14ac:dyDescent="0.35">
      <c r="B5" s="5">
        <v>2017</v>
      </c>
      <c r="C5" s="9">
        <v>2.192108409724991</v>
      </c>
      <c r="D5" s="6">
        <v>2.9090909090909056</v>
      </c>
      <c r="E5" s="8">
        <v>2.3695260947810493</v>
      </c>
      <c r="G5" s="46"/>
      <c r="H5" s="46"/>
      <c r="I5" s="46"/>
    </row>
    <row r="6" spans="2:9" ht="15.5" x14ac:dyDescent="0.35">
      <c r="B6" s="5">
        <v>2018</v>
      </c>
      <c r="C6" s="9">
        <v>1.4040561622464809</v>
      </c>
      <c r="D6" s="6">
        <v>0.94228504122497725</v>
      </c>
      <c r="E6" s="8">
        <v>1.2891883973044305</v>
      </c>
      <c r="G6" s="46"/>
      <c r="H6" s="46"/>
      <c r="I6" s="46"/>
    </row>
    <row r="7" spans="2:9" ht="15.5" x14ac:dyDescent="0.35">
      <c r="B7" s="5">
        <v>2019</v>
      </c>
      <c r="C7" s="9">
        <v>13.30769230769231</v>
      </c>
      <c r="D7" s="6">
        <v>3.6172695449241621</v>
      </c>
      <c r="E7" s="8">
        <v>10.90540931443449</v>
      </c>
      <c r="G7" s="46"/>
      <c r="H7" s="46"/>
      <c r="I7" s="46"/>
    </row>
    <row r="8" spans="2:9" ht="15.5" x14ac:dyDescent="0.35">
      <c r="B8" s="5">
        <v>2020</v>
      </c>
      <c r="C8" s="9">
        <v>4.5145960624575654</v>
      </c>
      <c r="D8" s="6">
        <v>-14.864864864864868</v>
      </c>
      <c r="E8" s="8">
        <v>2.6082420448614307E-2</v>
      </c>
      <c r="G8" s="46"/>
      <c r="H8" s="46"/>
      <c r="I8" s="46"/>
    </row>
    <row r="9" spans="2:9" ht="15.5" x14ac:dyDescent="0.35">
      <c r="B9" s="5">
        <v>2021</v>
      </c>
      <c r="C9" s="9">
        <v>16.758687885677158</v>
      </c>
      <c r="D9" s="6">
        <v>4.629629629629628</v>
      </c>
      <c r="E9" s="8">
        <v>14.367666232073017</v>
      </c>
      <c r="G9" s="46"/>
      <c r="H9" s="46"/>
      <c r="I9" s="46"/>
    </row>
    <row r="10" spans="2:9" ht="15.5" x14ac:dyDescent="0.35">
      <c r="B10" s="5">
        <v>2022</v>
      </c>
      <c r="C10" s="9">
        <v>8.4005563282336695</v>
      </c>
      <c r="D10" s="6">
        <v>5.0568900126422234</v>
      </c>
      <c r="E10" s="8">
        <v>7.7975376196990354</v>
      </c>
      <c r="G10" s="46"/>
      <c r="H10" s="46"/>
      <c r="I10" s="46"/>
    </row>
    <row r="11" spans="2:9" ht="15.5" x14ac:dyDescent="0.35">
      <c r="B11" s="5">
        <v>2023</v>
      </c>
      <c r="C11" s="9">
        <v>5.6453682319733023</v>
      </c>
      <c r="D11" s="6">
        <v>11.79302045728039</v>
      </c>
      <c r="E11" s="8">
        <v>6.7258883248730861</v>
      </c>
      <c r="G11" s="46"/>
      <c r="H11" s="46"/>
      <c r="I11" s="46"/>
    </row>
    <row r="13" spans="2:9" x14ac:dyDescent="0.35">
      <c r="B13" s="11" t="s">
        <v>5</v>
      </c>
    </row>
    <row r="14" spans="2:9" x14ac:dyDescent="0.35">
      <c r="B14" s="11" t="s">
        <v>3</v>
      </c>
    </row>
    <row r="15" spans="2:9" x14ac:dyDescent="0.35">
      <c r="B15" s="11" t="s">
        <v>4</v>
      </c>
    </row>
    <row r="19" spans="10:13" x14ac:dyDescent="0.35">
      <c r="K19" s="1" t="s">
        <v>0</v>
      </c>
      <c r="L19" s="1" t="s">
        <v>1</v>
      </c>
      <c r="M19" s="1" t="s">
        <v>2</v>
      </c>
    </row>
    <row r="20" spans="10:13" x14ac:dyDescent="0.35">
      <c r="J20" s="1">
        <v>2016</v>
      </c>
      <c r="K20" s="1">
        <v>250900</v>
      </c>
      <c r="L20" s="1">
        <v>82500</v>
      </c>
      <c r="M20" s="1">
        <v>333400</v>
      </c>
    </row>
    <row r="21" spans="10:13" x14ac:dyDescent="0.35">
      <c r="J21" s="1">
        <v>2017</v>
      </c>
      <c r="K21" s="1">
        <v>256400</v>
      </c>
      <c r="L21" s="1">
        <v>84900</v>
      </c>
      <c r="M21" s="1">
        <v>341300</v>
      </c>
    </row>
    <row r="22" spans="10:13" x14ac:dyDescent="0.35">
      <c r="J22" s="1">
        <v>2018</v>
      </c>
      <c r="K22" s="1">
        <v>260000</v>
      </c>
      <c r="L22" s="1">
        <v>85700</v>
      </c>
      <c r="M22" s="1">
        <v>345700</v>
      </c>
    </row>
    <row r="23" spans="10:13" x14ac:dyDescent="0.35">
      <c r="J23" s="1">
        <v>2019</v>
      </c>
      <c r="K23" s="1">
        <v>294600</v>
      </c>
      <c r="L23" s="1">
        <v>88800</v>
      </c>
      <c r="M23" s="1">
        <v>383400</v>
      </c>
    </row>
    <row r="24" spans="10:13" x14ac:dyDescent="0.35">
      <c r="J24" s="1">
        <v>2020</v>
      </c>
      <c r="K24" s="1">
        <v>307900</v>
      </c>
      <c r="L24" s="1">
        <v>75600</v>
      </c>
      <c r="M24" s="1">
        <v>383500</v>
      </c>
    </row>
    <row r="25" spans="10:13" x14ac:dyDescent="0.35">
      <c r="J25" s="1">
        <v>2021</v>
      </c>
      <c r="K25" s="1">
        <v>359500</v>
      </c>
      <c r="L25" s="1">
        <v>79100</v>
      </c>
      <c r="M25" s="1">
        <v>438600</v>
      </c>
    </row>
    <row r="26" spans="10:13" x14ac:dyDescent="0.35">
      <c r="J26" s="1">
        <v>2022</v>
      </c>
      <c r="K26" s="1">
        <v>389700</v>
      </c>
      <c r="L26" s="1">
        <v>83100</v>
      </c>
      <c r="M26" s="1">
        <v>472800</v>
      </c>
    </row>
    <row r="27" spans="10:13" x14ac:dyDescent="0.35">
      <c r="J27" s="1">
        <v>2023</v>
      </c>
      <c r="K27" s="1">
        <v>411700</v>
      </c>
      <c r="L27" s="1">
        <v>92900</v>
      </c>
      <c r="M27" s="1">
        <v>504600</v>
      </c>
    </row>
    <row r="30" spans="10:13" x14ac:dyDescent="0.35">
      <c r="J30" s="1">
        <v>2016</v>
      </c>
      <c r="K30" s="46">
        <f>((K21/K20)-1)*100</f>
        <v>2.192108409724991</v>
      </c>
      <c r="L30" s="46">
        <f t="shared" ref="L30:M30" si="0">((L21/L20)-1)*100</f>
        <v>2.9090909090909056</v>
      </c>
      <c r="M30" s="46">
        <f t="shared" si="0"/>
        <v>2.3695260947810493</v>
      </c>
    </row>
    <row r="31" spans="10:13" x14ac:dyDescent="0.35">
      <c r="J31" s="1">
        <v>2017</v>
      </c>
      <c r="K31" s="46">
        <f t="shared" ref="K31:M36" si="1">((K22/K21)-1)*100</f>
        <v>1.4040561622464809</v>
      </c>
      <c r="L31" s="46">
        <f t="shared" si="1"/>
        <v>0.94228504122497725</v>
      </c>
      <c r="M31" s="46">
        <f t="shared" si="1"/>
        <v>1.2891883973044305</v>
      </c>
    </row>
    <row r="32" spans="10:13" x14ac:dyDescent="0.35">
      <c r="J32" s="1">
        <v>2018</v>
      </c>
      <c r="K32" s="46">
        <f t="shared" si="1"/>
        <v>13.30769230769231</v>
      </c>
      <c r="L32" s="46">
        <f t="shared" si="1"/>
        <v>3.6172695449241621</v>
      </c>
      <c r="M32" s="46">
        <f t="shared" si="1"/>
        <v>10.90540931443449</v>
      </c>
    </row>
    <row r="33" spans="10:13" x14ac:dyDescent="0.35">
      <c r="J33" s="1">
        <v>2019</v>
      </c>
      <c r="K33" s="46">
        <f t="shared" si="1"/>
        <v>4.5145960624575654</v>
      </c>
      <c r="L33" s="46">
        <f t="shared" si="1"/>
        <v>-14.864864864864868</v>
      </c>
      <c r="M33" s="46">
        <f>((M24/M23)-1)*100</f>
        <v>2.6082420448614307E-2</v>
      </c>
    </row>
    <row r="34" spans="10:13" x14ac:dyDescent="0.35">
      <c r="J34" s="1">
        <v>2020</v>
      </c>
      <c r="K34" s="46">
        <f t="shared" si="1"/>
        <v>16.758687885677158</v>
      </c>
      <c r="L34" s="46">
        <f t="shared" si="1"/>
        <v>4.629629629629628</v>
      </c>
      <c r="M34" s="46">
        <f t="shared" si="1"/>
        <v>14.367666232073017</v>
      </c>
    </row>
    <row r="35" spans="10:13" x14ac:dyDescent="0.35">
      <c r="J35" s="1">
        <v>2021</v>
      </c>
      <c r="K35" s="46">
        <f t="shared" si="1"/>
        <v>8.4005563282336659</v>
      </c>
      <c r="L35" s="46">
        <f t="shared" si="1"/>
        <v>5.0568900126422234</v>
      </c>
      <c r="M35" s="46">
        <f t="shared" si="1"/>
        <v>7.7975376196990354</v>
      </c>
    </row>
    <row r="36" spans="10:13" x14ac:dyDescent="0.35">
      <c r="J36" s="1">
        <v>2022</v>
      </c>
      <c r="K36" s="46">
        <f t="shared" si="1"/>
        <v>5.6453682319733023</v>
      </c>
      <c r="L36" s="46">
        <f>((L27/L26)-1)*100</f>
        <v>11.79302045728039</v>
      </c>
      <c r="M36" s="46">
        <f t="shared" si="1"/>
        <v>6.7258883248730861</v>
      </c>
    </row>
    <row r="37" spans="10:13" x14ac:dyDescent="0.35">
      <c r="J37" s="1">
        <v>2023</v>
      </c>
      <c r="K37" s="46"/>
      <c r="L37" s="46"/>
      <c r="M37" s="46"/>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2"/>
  <sheetViews>
    <sheetView zoomScaleNormal="100" workbookViewId="0">
      <selection activeCell="B20" sqref="B20"/>
    </sheetView>
  </sheetViews>
  <sheetFormatPr baseColWidth="10" defaultColWidth="11.453125" defaultRowHeight="14.5" x14ac:dyDescent="0.35"/>
  <cols>
    <col min="1" max="3" width="11.453125" style="1"/>
    <col min="4" max="4" width="12.54296875" style="1" bestFit="1" customWidth="1"/>
    <col min="5" max="5" width="13.7265625" style="1" bestFit="1" customWidth="1"/>
    <col min="6" max="16384" width="11.453125" style="1"/>
  </cols>
  <sheetData>
    <row r="2" spans="2:10" x14ac:dyDescent="0.35">
      <c r="B2" s="2" t="s">
        <v>106</v>
      </c>
    </row>
    <row r="4" spans="2:10" x14ac:dyDescent="0.35">
      <c r="B4" s="50" t="s">
        <v>6</v>
      </c>
      <c r="C4" s="51">
        <v>59497</v>
      </c>
      <c r="D4" s="51">
        <v>44269</v>
      </c>
      <c r="E4" s="51">
        <v>0</v>
      </c>
      <c r="F4" s="51">
        <v>0</v>
      </c>
      <c r="G4" s="51">
        <v>0</v>
      </c>
      <c r="H4" s="51">
        <v>0</v>
      </c>
      <c r="I4" s="51">
        <v>0</v>
      </c>
      <c r="J4" s="51">
        <v>0</v>
      </c>
    </row>
    <row r="5" spans="2:10" x14ac:dyDescent="0.35">
      <c r="B5" s="50" t="s">
        <v>7</v>
      </c>
      <c r="C5" s="51">
        <v>352165</v>
      </c>
      <c r="D5" s="51">
        <v>345471</v>
      </c>
      <c r="E5" s="51">
        <v>359513</v>
      </c>
      <c r="F5" s="51">
        <v>307912</v>
      </c>
      <c r="G5" s="51">
        <v>294613</v>
      </c>
      <c r="H5" s="51">
        <v>260030</v>
      </c>
      <c r="I5" s="51">
        <v>256388</v>
      </c>
      <c r="J5" s="51">
        <v>250883</v>
      </c>
    </row>
    <row r="8" spans="2:10" ht="58" x14ac:dyDescent="0.35">
      <c r="B8" s="3"/>
      <c r="C8" s="62" t="s">
        <v>0</v>
      </c>
      <c r="D8" s="62" t="s">
        <v>8</v>
      </c>
      <c r="E8" s="69" t="s">
        <v>9</v>
      </c>
      <c r="F8" s="62" t="s">
        <v>105</v>
      </c>
    </row>
    <row r="9" spans="2:10" x14ac:dyDescent="0.35">
      <c r="B9" s="5">
        <v>2016</v>
      </c>
      <c r="C9" s="6">
        <v>250900</v>
      </c>
      <c r="D9" s="19">
        <v>0</v>
      </c>
      <c r="E9" s="19">
        <v>250900</v>
      </c>
      <c r="F9" s="12"/>
    </row>
    <row r="10" spans="2:10" ht="15.5" x14ac:dyDescent="0.35">
      <c r="B10" s="5">
        <v>2017</v>
      </c>
      <c r="C10" s="9">
        <v>256400</v>
      </c>
      <c r="D10" s="19">
        <v>0</v>
      </c>
      <c r="E10" s="19">
        <v>256400</v>
      </c>
      <c r="F10" s="12"/>
    </row>
    <row r="11" spans="2:10" ht="15.5" x14ac:dyDescent="0.35">
      <c r="B11" s="5">
        <v>2018</v>
      </c>
      <c r="C11" s="9">
        <v>260000</v>
      </c>
      <c r="D11" s="19">
        <v>0</v>
      </c>
      <c r="E11" s="19">
        <v>260000</v>
      </c>
      <c r="F11" s="12"/>
    </row>
    <row r="12" spans="2:10" ht="15.5" x14ac:dyDescent="0.35">
      <c r="B12" s="5">
        <v>2019</v>
      </c>
      <c r="C12" s="9">
        <v>294600</v>
      </c>
      <c r="D12" s="19">
        <v>0</v>
      </c>
      <c r="E12" s="19">
        <v>294600</v>
      </c>
      <c r="F12" s="12"/>
    </row>
    <row r="13" spans="2:10" ht="15.5" x14ac:dyDescent="0.35">
      <c r="B13" s="5">
        <v>2020</v>
      </c>
      <c r="C13" s="9">
        <v>307900</v>
      </c>
      <c r="D13" s="19">
        <v>0</v>
      </c>
      <c r="E13" s="19">
        <v>307900</v>
      </c>
      <c r="F13" s="12"/>
    </row>
    <row r="14" spans="2:10" ht="15.5" x14ac:dyDescent="0.35">
      <c r="B14" s="5">
        <v>2021</v>
      </c>
      <c r="C14" s="9">
        <v>359500</v>
      </c>
      <c r="D14" s="19">
        <v>0</v>
      </c>
      <c r="E14" s="19">
        <v>359500</v>
      </c>
      <c r="F14" s="12"/>
    </row>
    <row r="15" spans="2:10" ht="15.5" x14ac:dyDescent="0.35">
      <c r="B15" s="5">
        <v>2022</v>
      </c>
      <c r="C15" s="9">
        <v>389700</v>
      </c>
      <c r="D15" s="19">
        <v>44300</v>
      </c>
      <c r="E15" s="19">
        <v>345400</v>
      </c>
      <c r="F15" s="68">
        <v>0.1136771875801899</v>
      </c>
    </row>
    <row r="16" spans="2:10" ht="15.5" x14ac:dyDescent="0.35">
      <c r="B16" s="5">
        <v>2023</v>
      </c>
      <c r="C16" s="9">
        <v>411700</v>
      </c>
      <c r="D16" s="19">
        <v>59500</v>
      </c>
      <c r="E16" s="19">
        <v>352200</v>
      </c>
      <c r="F16" s="68">
        <v>0.14452271071168327</v>
      </c>
    </row>
    <row r="19" spans="2:2" x14ac:dyDescent="0.35">
      <c r="B19" s="64" t="s">
        <v>108</v>
      </c>
    </row>
    <row r="20" spans="2:2" x14ac:dyDescent="0.35">
      <c r="B20" s="70"/>
    </row>
    <row r="21" spans="2:2" x14ac:dyDescent="0.35">
      <c r="B21" s="64" t="s">
        <v>101</v>
      </c>
    </row>
    <row r="22" spans="2:2" x14ac:dyDescent="0.35">
      <c r="B22" s="65" t="s">
        <v>107</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30"/>
  <sheetViews>
    <sheetView topLeftCell="A13" zoomScale="90" zoomScaleNormal="90" workbookViewId="0">
      <selection activeCell="I48" sqref="I48"/>
    </sheetView>
  </sheetViews>
  <sheetFormatPr baseColWidth="10" defaultColWidth="11.453125" defaultRowHeight="14.5" x14ac:dyDescent="0.35"/>
  <cols>
    <col min="1" max="1" width="5.1796875" style="1" customWidth="1"/>
    <col min="2" max="2" width="55" style="1" customWidth="1"/>
    <col min="3" max="16384" width="11.453125" style="1"/>
  </cols>
  <sheetData>
    <row r="2" spans="2:10" x14ac:dyDescent="0.35">
      <c r="B2" s="77" t="s">
        <v>110</v>
      </c>
    </row>
    <row r="4" spans="2:10" ht="18" customHeight="1" x14ac:dyDescent="0.35">
      <c r="B4" s="71"/>
      <c r="C4" s="71">
        <v>2016</v>
      </c>
      <c r="D4" s="71">
        <v>2017</v>
      </c>
      <c r="E4" s="71">
        <v>2018</v>
      </c>
      <c r="F4" s="71">
        <v>2019</v>
      </c>
      <c r="G4" s="71">
        <v>2020</v>
      </c>
      <c r="H4" s="71">
        <v>2021</v>
      </c>
      <c r="I4" s="71">
        <v>2022</v>
      </c>
      <c r="J4" s="71">
        <v>2023</v>
      </c>
    </row>
    <row r="5" spans="2:10" ht="18" customHeight="1" x14ac:dyDescent="0.35">
      <c r="B5" s="73" t="s">
        <v>90</v>
      </c>
      <c r="C5" s="72">
        <v>35809</v>
      </c>
      <c r="D5" s="72">
        <v>37406</v>
      </c>
      <c r="E5" s="72">
        <v>39705</v>
      </c>
      <c r="F5" s="72">
        <v>43647</v>
      </c>
      <c r="G5" s="72">
        <v>39290</v>
      </c>
      <c r="H5" s="72">
        <v>42332</v>
      </c>
      <c r="I5" s="72">
        <v>46247</v>
      </c>
      <c r="J5" s="72">
        <v>52592</v>
      </c>
    </row>
    <row r="6" spans="2:10" ht="18" customHeight="1" x14ac:dyDescent="0.35">
      <c r="B6" s="73" t="s">
        <v>94</v>
      </c>
      <c r="C6" s="72">
        <v>16236</v>
      </c>
      <c r="D6" s="72">
        <v>17168</v>
      </c>
      <c r="E6" s="72">
        <v>17517</v>
      </c>
      <c r="F6" s="72">
        <v>17797</v>
      </c>
      <c r="G6" s="72">
        <v>16335</v>
      </c>
      <c r="H6" s="72">
        <v>17902</v>
      </c>
      <c r="I6" s="72">
        <v>17387</v>
      </c>
      <c r="J6" s="72">
        <v>19271</v>
      </c>
    </row>
    <row r="7" spans="2:10" ht="18" customHeight="1" x14ac:dyDescent="0.35">
      <c r="B7" s="73" t="s">
        <v>88</v>
      </c>
      <c r="C7" s="72">
        <v>12840</v>
      </c>
      <c r="D7" s="72">
        <v>12268</v>
      </c>
      <c r="E7" s="72">
        <v>11332</v>
      </c>
      <c r="F7" s="72">
        <v>9890</v>
      </c>
      <c r="G7" s="72">
        <v>6437</v>
      </c>
      <c r="H7" s="72">
        <v>5369</v>
      </c>
      <c r="I7" s="72">
        <v>6194</v>
      </c>
      <c r="J7" s="72">
        <v>6314</v>
      </c>
    </row>
    <row r="8" spans="2:10" ht="18" customHeight="1" x14ac:dyDescent="0.35">
      <c r="B8" s="73" t="s">
        <v>87</v>
      </c>
      <c r="C8" s="72">
        <v>5249</v>
      </c>
      <c r="D8" s="72">
        <v>5396</v>
      </c>
      <c r="E8" s="72">
        <v>5436</v>
      </c>
      <c r="F8" s="72">
        <v>5438</v>
      </c>
      <c r="G8" s="72">
        <v>5036</v>
      </c>
      <c r="H8" s="72">
        <v>5337</v>
      </c>
      <c r="I8" s="72">
        <v>5170</v>
      </c>
      <c r="J8" s="72">
        <v>6127</v>
      </c>
    </row>
    <row r="9" spans="2:10" ht="36" customHeight="1" x14ac:dyDescent="0.35">
      <c r="B9" s="73" t="s">
        <v>92</v>
      </c>
      <c r="C9" s="72">
        <v>4632</v>
      </c>
      <c r="D9" s="72">
        <v>4166</v>
      </c>
      <c r="E9" s="72">
        <v>3295</v>
      </c>
      <c r="F9" s="72">
        <v>3174</v>
      </c>
      <c r="G9" s="72">
        <v>1939</v>
      </c>
      <c r="H9" s="72">
        <v>1872</v>
      </c>
      <c r="I9" s="72">
        <v>1809</v>
      </c>
      <c r="J9" s="72">
        <v>1674</v>
      </c>
    </row>
    <row r="10" spans="2:10" ht="18" customHeight="1" x14ac:dyDescent="0.35">
      <c r="B10" s="73" t="s">
        <v>89</v>
      </c>
      <c r="C10" s="72">
        <v>3147</v>
      </c>
      <c r="D10" s="72">
        <v>4452</v>
      </c>
      <c r="E10" s="72">
        <v>4733</v>
      </c>
      <c r="F10" s="72">
        <v>4715</v>
      </c>
      <c r="G10" s="72">
        <v>3174</v>
      </c>
      <c r="H10" s="72">
        <v>3161</v>
      </c>
      <c r="I10" s="72">
        <v>2747</v>
      </c>
      <c r="J10" s="72">
        <v>2662</v>
      </c>
    </row>
    <row r="11" spans="2:10" ht="18" customHeight="1" x14ac:dyDescent="0.35">
      <c r="B11" s="73" t="s">
        <v>91</v>
      </c>
      <c r="C11" s="72">
        <v>2975</v>
      </c>
      <c r="D11" s="72">
        <v>2549</v>
      </c>
      <c r="E11" s="72">
        <v>2535</v>
      </c>
      <c r="F11" s="72">
        <v>2350</v>
      </c>
      <c r="G11" s="72">
        <v>1820</v>
      </c>
      <c r="H11" s="72">
        <v>2176</v>
      </c>
      <c r="I11" s="72">
        <v>2861</v>
      </c>
      <c r="J11" s="72">
        <v>3337</v>
      </c>
    </row>
    <row r="12" spans="2:10" ht="18" customHeight="1" x14ac:dyDescent="0.35">
      <c r="B12" s="73" t="s">
        <v>93</v>
      </c>
      <c r="C12" s="72">
        <v>1625</v>
      </c>
      <c r="D12" s="72">
        <v>1488</v>
      </c>
      <c r="E12" s="72">
        <v>1084</v>
      </c>
      <c r="F12" s="72">
        <v>1680</v>
      </c>
      <c r="G12" s="72">
        <v>1412</v>
      </c>
      <c r="H12" s="72">
        <v>865</v>
      </c>
      <c r="I12" s="72">
        <v>601</v>
      </c>
      <c r="J12" s="72">
        <v>831</v>
      </c>
    </row>
    <row r="13" spans="2:10" ht="18" customHeight="1" x14ac:dyDescent="0.35">
      <c r="B13" s="73" t="s">
        <v>95</v>
      </c>
      <c r="C13" s="72">
        <v>35</v>
      </c>
      <c r="D13" s="72">
        <v>35</v>
      </c>
      <c r="E13" s="72">
        <v>46</v>
      </c>
      <c r="F13" s="72">
        <v>104</v>
      </c>
      <c r="G13" s="72">
        <v>132</v>
      </c>
      <c r="H13" s="72">
        <v>63</v>
      </c>
      <c r="I13" s="72">
        <v>47</v>
      </c>
      <c r="J13" s="72">
        <v>61</v>
      </c>
    </row>
    <row r="14" spans="2:10" ht="7.5" customHeight="1" x14ac:dyDescent="0.35">
      <c r="B14" s="74"/>
      <c r="C14" s="74"/>
      <c r="D14" s="74"/>
      <c r="E14" s="74"/>
      <c r="F14" s="74"/>
      <c r="G14" s="74"/>
      <c r="H14" s="74"/>
      <c r="I14" s="74"/>
      <c r="J14" s="74"/>
    </row>
    <row r="15" spans="2:10" ht="18" customHeight="1" x14ac:dyDescent="0.35">
      <c r="B15" s="76" t="s">
        <v>109</v>
      </c>
      <c r="C15" s="63">
        <v>82500</v>
      </c>
      <c r="D15" s="63">
        <v>84900</v>
      </c>
      <c r="E15" s="63">
        <v>85700</v>
      </c>
      <c r="F15" s="63">
        <v>88800</v>
      </c>
      <c r="G15" s="63">
        <v>75600</v>
      </c>
      <c r="H15" s="63">
        <v>79100</v>
      </c>
      <c r="I15" s="63">
        <v>83100</v>
      </c>
      <c r="J15" s="63">
        <v>92900</v>
      </c>
    </row>
    <row r="18" spans="2:4" x14ac:dyDescent="0.35">
      <c r="B18" s="12"/>
      <c r="C18" s="75" t="s">
        <v>12</v>
      </c>
      <c r="D18" s="75" t="s">
        <v>11</v>
      </c>
    </row>
    <row r="19" spans="2:4" x14ac:dyDescent="0.35">
      <c r="B19" s="75" t="s">
        <v>13</v>
      </c>
      <c r="C19" s="8">
        <v>52600</v>
      </c>
      <c r="D19" s="8">
        <v>46200</v>
      </c>
    </row>
    <row r="20" spans="2:4" x14ac:dyDescent="0.35">
      <c r="B20" s="75" t="s">
        <v>14</v>
      </c>
      <c r="C20" s="8">
        <v>19300</v>
      </c>
      <c r="D20" s="8">
        <v>17400</v>
      </c>
    </row>
    <row r="21" spans="2:4" x14ac:dyDescent="0.35">
      <c r="B21" s="75" t="s">
        <v>15</v>
      </c>
      <c r="C21" s="8">
        <v>6300</v>
      </c>
      <c r="D21" s="8">
        <v>6200</v>
      </c>
    </row>
    <row r="22" spans="2:4" x14ac:dyDescent="0.35">
      <c r="B22" s="75" t="s">
        <v>16</v>
      </c>
      <c r="C22" s="8">
        <v>6100</v>
      </c>
      <c r="D22" s="8">
        <v>5200</v>
      </c>
    </row>
    <row r="23" spans="2:4" x14ac:dyDescent="0.35">
      <c r="B23" s="75" t="s">
        <v>17</v>
      </c>
      <c r="C23" s="8">
        <v>1700</v>
      </c>
      <c r="D23" s="8">
        <v>1800</v>
      </c>
    </row>
    <row r="24" spans="2:4" x14ac:dyDescent="0.35">
      <c r="B24" s="75" t="s">
        <v>18</v>
      </c>
      <c r="C24" s="8">
        <v>2700</v>
      </c>
      <c r="D24" s="8">
        <v>2700</v>
      </c>
    </row>
    <row r="25" spans="2:4" x14ac:dyDescent="0.35">
      <c r="B25" s="75" t="s">
        <v>19</v>
      </c>
      <c r="C25" s="8">
        <v>3300</v>
      </c>
      <c r="D25" s="8">
        <v>2900</v>
      </c>
    </row>
    <row r="26" spans="2:4" x14ac:dyDescent="0.35">
      <c r="B26" s="75" t="s">
        <v>20</v>
      </c>
      <c r="C26" s="12">
        <v>900</v>
      </c>
      <c r="D26" s="12">
        <v>700</v>
      </c>
    </row>
    <row r="28" spans="2:4" x14ac:dyDescent="0.35">
      <c r="B28" s="78" t="s">
        <v>111</v>
      </c>
    </row>
    <row r="29" spans="2:4" x14ac:dyDescent="0.35">
      <c r="B29" s="78" t="s">
        <v>112</v>
      </c>
    </row>
    <row r="30" spans="2:4" x14ac:dyDescent="0.35">
      <c r="B30" s="79" t="s">
        <v>113</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6"/>
  <sheetViews>
    <sheetView topLeftCell="A13" zoomScaleNormal="100" workbookViewId="0">
      <selection activeCell="F21" sqref="F21"/>
    </sheetView>
  </sheetViews>
  <sheetFormatPr baseColWidth="10" defaultColWidth="11.453125" defaultRowHeight="14.5" x14ac:dyDescent="0.35"/>
  <cols>
    <col min="1" max="1" width="2.7265625" style="1" customWidth="1"/>
    <col min="2" max="16384" width="11.453125" style="1"/>
  </cols>
  <sheetData>
    <row r="1" spans="2:14" x14ac:dyDescent="0.35">
      <c r="B1" s="10"/>
    </row>
    <row r="2" spans="2:14" x14ac:dyDescent="0.35">
      <c r="B2" s="10" t="s">
        <v>114</v>
      </c>
      <c r="N2" s="10" t="s">
        <v>115</v>
      </c>
    </row>
    <row r="6" spans="2:14" ht="75" customHeight="1" x14ac:dyDescent="0.35">
      <c r="B6" s="90"/>
      <c r="C6" s="89" t="s">
        <v>0</v>
      </c>
      <c r="D6" s="89"/>
      <c r="E6" s="89"/>
      <c r="F6" s="89" t="s">
        <v>1</v>
      </c>
      <c r="G6" s="89"/>
      <c r="H6" s="89"/>
      <c r="I6" s="88" t="s">
        <v>38</v>
      </c>
      <c r="J6" s="88"/>
      <c r="K6" s="88"/>
    </row>
    <row r="7" spans="2:14" x14ac:dyDescent="0.35">
      <c r="B7" s="90"/>
      <c r="C7" s="7" t="s">
        <v>36</v>
      </c>
      <c r="D7" s="7" t="s">
        <v>37</v>
      </c>
      <c r="E7" s="7" t="s">
        <v>38</v>
      </c>
      <c r="F7" s="7" t="s">
        <v>36</v>
      </c>
      <c r="G7" s="7" t="s">
        <v>37</v>
      </c>
      <c r="H7" s="7" t="s">
        <v>38</v>
      </c>
      <c r="I7" s="58" t="s">
        <v>36</v>
      </c>
      <c r="J7" s="58" t="s">
        <v>37</v>
      </c>
      <c r="K7" s="58" t="s">
        <v>2</v>
      </c>
    </row>
    <row r="8" spans="2:14" x14ac:dyDescent="0.35">
      <c r="B8" s="12" t="s">
        <v>21</v>
      </c>
      <c r="C8" s="60">
        <v>0.63170000000000004</v>
      </c>
      <c r="D8" s="60">
        <v>0.98209999999999997</v>
      </c>
      <c r="E8" s="60">
        <v>0.81189999999999996</v>
      </c>
      <c r="F8" s="28">
        <v>0.15290000000000001</v>
      </c>
      <c r="G8" s="28">
        <v>0.21429999999999999</v>
      </c>
      <c r="H8" s="28">
        <v>0.1845</v>
      </c>
      <c r="I8" s="59">
        <v>0.78459999999999996</v>
      </c>
      <c r="J8" s="59">
        <v>1.1963999999999999</v>
      </c>
      <c r="K8" s="59">
        <v>0.99639999999999995</v>
      </c>
    </row>
    <row r="9" spans="2:14" x14ac:dyDescent="0.35">
      <c r="B9" s="12" t="s">
        <v>22</v>
      </c>
      <c r="C9" s="61">
        <v>7.8925999999999998</v>
      </c>
      <c r="D9" s="61">
        <v>7.7767999999999997</v>
      </c>
      <c r="E9" s="61">
        <v>7.8327999999999998</v>
      </c>
      <c r="F9" s="28">
        <v>0.89649999999999996</v>
      </c>
      <c r="G9" s="28">
        <v>0.92190000000000005</v>
      </c>
      <c r="H9" s="28">
        <v>0.90959999999999996</v>
      </c>
      <c r="I9" s="59">
        <v>8.7889999999999997</v>
      </c>
      <c r="J9" s="59">
        <v>8.6987000000000005</v>
      </c>
      <c r="K9" s="59">
        <v>8.7423999999999999</v>
      </c>
    </row>
    <row r="10" spans="2:14" x14ac:dyDescent="0.35">
      <c r="B10" s="12" t="s">
        <v>23</v>
      </c>
      <c r="C10" s="61">
        <v>9.7843999999999998</v>
      </c>
      <c r="D10" s="61">
        <v>9.4421999999999997</v>
      </c>
      <c r="E10" s="28">
        <v>9.6097999999999999</v>
      </c>
      <c r="F10" s="28">
        <v>1.2271000000000001</v>
      </c>
      <c r="G10" s="28">
        <v>1.2646999999999999</v>
      </c>
      <c r="H10" s="28">
        <v>1.2463</v>
      </c>
      <c r="I10" s="59">
        <v>11.0115</v>
      </c>
      <c r="J10" s="59">
        <v>10.706899999999999</v>
      </c>
      <c r="K10" s="59">
        <v>10.856</v>
      </c>
    </row>
    <row r="11" spans="2:14" x14ac:dyDescent="0.35">
      <c r="B11" s="12" t="s">
        <v>24</v>
      </c>
      <c r="C11" s="61">
        <v>8.66</v>
      </c>
      <c r="D11" s="61">
        <v>8.6088000000000005</v>
      </c>
      <c r="E11" s="61">
        <v>8.6344999999999992</v>
      </c>
      <c r="F11" s="28">
        <v>1.1655</v>
      </c>
      <c r="G11" s="28">
        <v>1.3495999999999999</v>
      </c>
      <c r="H11" s="28">
        <v>1.2572000000000001</v>
      </c>
      <c r="I11" s="59">
        <v>9.8254999999999999</v>
      </c>
      <c r="J11" s="59">
        <v>9.9585000000000008</v>
      </c>
      <c r="K11" s="59">
        <v>9.8917000000000002</v>
      </c>
    </row>
    <row r="12" spans="2:14" x14ac:dyDescent="0.35">
      <c r="B12" s="12" t="s">
        <v>25</v>
      </c>
      <c r="C12" s="61">
        <v>7.3079000000000001</v>
      </c>
      <c r="D12" s="61">
        <v>7.7443</v>
      </c>
      <c r="E12" s="61">
        <v>7.5221</v>
      </c>
      <c r="F12" s="28">
        <v>1.2746999999999999</v>
      </c>
      <c r="G12" s="28">
        <v>1.4524999999999999</v>
      </c>
      <c r="H12" s="28">
        <v>1.3620000000000001</v>
      </c>
      <c r="I12" s="59">
        <v>8.5825999999999993</v>
      </c>
      <c r="J12" s="59">
        <v>9.1966999999999999</v>
      </c>
      <c r="K12" s="59">
        <v>8.8841000000000001</v>
      </c>
    </row>
    <row r="13" spans="2:14" x14ac:dyDescent="0.35">
      <c r="B13" s="12" t="s">
        <v>26</v>
      </c>
      <c r="C13" s="61">
        <v>6.9585999999999997</v>
      </c>
      <c r="D13" s="61">
        <v>7.4798</v>
      </c>
      <c r="E13" s="61">
        <v>7.2119999999999997</v>
      </c>
      <c r="F13" s="28">
        <v>1.2269000000000001</v>
      </c>
      <c r="G13" s="28">
        <v>1.6068</v>
      </c>
      <c r="H13" s="28">
        <v>1.4115</v>
      </c>
      <c r="I13" s="59">
        <v>8.1856000000000009</v>
      </c>
      <c r="J13" s="59">
        <v>9.0864999999999991</v>
      </c>
      <c r="K13" s="59">
        <v>8.6234999999999999</v>
      </c>
    </row>
    <row r="14" spans="2:14" x14ac:dyDescent="0.35">
      <c r="B14" s="12" t="s">
        <v>27</v>
      </c>
      <c r="C14" s="61">
        <v>7.0888999999999998</v>
      </c>
      <c r="D14" s="61">
        <v>7.4356999999999998</v>
      </c>
      <c r="E14" s="61">
        <v>7.2583000000000002</v>
      </c>
      <c r="F14" s="28">
        <v>1.1708000000000001</v>
      </c>
      <c r="G14" s="28">
        <v>1.5573999999999999</v>
      </c>
      <c r="H14" s="28">
        <v>1.3596999999999999</v>
      </c>
      <c r="I14" s="59">
        <v>8.2597000000000005</v>
      </c>
      <c r="J14" s="59">
        <v>8.9931000000000001</v>
      </c>
      <c r="K14" s="59">
        <v>8.6180000000000003</v>
      </c>
    </row>
    <row r="15" spans="2:14" x14ac:dyDescent="0.35">
      <c r="B15" s="12" t="s">
        <v>28</v>
      </c>
      <c r="C15" s="61">
        <v>6.819</v>
      </c>
      <c r="D15" s="61">
        <v>7.4726999999999997</v>
      </c>
      <c r="E15" s="61">
        <v>7.1418999999999997</v>
      </c>
      <c r="F15" s="28">
        <v>1.1428</v>
      </c>
      <c r="G15" s="28">
        <v>1.5501</v>
      </c>
      <c r="H15" s="28">
        <v>1.3440000000000001</v>
      </c>
      <c r="I15" s="59">
        <v>7.9618000000000002</v>
      </c>
      <c r="J15" s="59">
        <v>9.0228000000000002</v>
      </c>
      <c r="K15" s="59">
        <v>8.4860000000000007</v>
      </c>
      <c r="N15" s="11"/>
    </row>
    <row r="16" spans="2:14" x14ac:dyDescent="0.35">
      <c r="B16" s="12" t="s">
        <v>29</v>
      </c>
      <c r="C16" s="61">
        <v>6.4135</v>
      </c>
      <c r="D16" s="61">
        <v>7.2389000000000001</v>
      </c>
      <c r="E16" s="61">
        <v>6.8207000000000004</v>
      </c>
      <c r="F16" s="28">
        <v>1.0022</v>
      </c>
      <c r="G16" s="28">
        <v>1.4827999999999999</v>
      </c>
      <c r="H16" s="28">
        <v>1.2393000000000001</v>
      </c>
      <c r="I16" s="59">
        <v>7.4157000000000002</v>
      </c>
      <c r="J16" s="59">
        <v>8.7217000000000002</v>
      </c>
      <c r="K16" s="59">
        <v>8.06</v>
      </c>
      <c r="N16" s="64" t="s">
        <v>118</v>
      </c>
    </row>
    <row r="17" spans="2:14" x14ac:dyDescent="0.35">
      <c r="B17" s="12" t="s">
        <v>30</v>
      </c>
      <c r="C17" s="61">
        <v>5.4448999999999996</v>
      </c>
      <c r="D17" s="61">
        <v>6.5782999999999996</v>
      </c>
      <c r="E17" s="61">
        <v>5.9976000000000003</v>
      </c>
      <c r="F17" s="28">
        <v>0.8458</v>
      </c>
      <c r="G17" s="28">
        <v>1.2939000000000001</v>
      </c>
      <c r="H17" s="28">
        <v>1.0643</v>
      </c>
      <c r="I17" s="59">
        <v>6.2907000000000002</v>
      </c>
      <c r="J17" s="59">
        <v>7.8722000000000003</v>
      </c>
      <c r="K17" s="59">
        <v>7.0618999999999996</v>
      </c>
      <c r="N17" s="64" t="s">
        <v>116</v>
      </c>
    </row>
    <row r="18" spans="2:14" x14ac:dyDescent="0.35">
      <c r="B18" s="12" t="s">
        <v>31</v>
      </c>
      <c r="C18" s="61">
        <v>5.3136000000000001</v>
      </c>
      <c r="D18" s="61">
        <v>6.7222999999999997</v>
      </c>
      <c r="E18" s="61">
        <v>5.9893000000000001</v>
      </c>
      <c r="F18" s="28">
        <v>0.74660000000000004</v>
      </c>
      <c r="G18" s="28">
        <v>1.1354</v>
      </c>
      <c r="H18" s="28">
        <v>0.93310000000000004</v>
      </c>
      <c r="I18" s="59">
        <v>6.0601000000000003</v>
      </c>
      <c r="J18" s="59">
        <v>7.8577000000000004</v>
      </c>
      <c r="K18" s="59">
        <v>6.9223999999999997</v>
      </c>
      <c r="N18" s="65" t="s">
        <v>117</v>
      </c>
    </row>
    <row r="19" spans="2:14" x14ac:dyDescent="0.35">
      <c r="B19" s="12" t="s">
        <v>32</v>
      </c>
      <c r="C19" s="61">
        <v>5.2765000000000004</v>
      </c>
      <c r="D19" s="61">
        <v>6.4649999999999999</v>
      </c>
      <c r="E19" s="61">
        <v>5.8324999999999996</v>
      </c>
      <c r="F19" s="28">
        <v>0.63949999999999996</v>
      </c>
      <c r="G19" s="28">
        <v>0.94740000000000002</v>
      </c>
      <c r="H19" s="28">
        <v>0.78359999999999996</v>
      </c>
      <c r="I19" s="59">
        <v>5.9160000000000004</v>
      </c>
      <c r="J19" s="59">
        <v>7.4123999999999999</v>
      </c>
      <c r="K19" s="59">
        <v>6.6159999999999997</v>
      </c>
    </row>
    <row r="20" spans="2:14" x14ac:dyDescent="0.35">
      <c r="B20" s="12" t="s">
        <v>33</v>
      </c>
      <c r="C20" s="61">
        <v>5.2621000000000002</v>
      </c>
      <c r="D20" s="61">
        <v>6.4446000000000003</v>
      </c>
      <c r="E20" s="61">
        <v>5.8053999999999997</v>
      </c>
      <c r="F20" s="28">
        <v>0.68389999999999995</v>
      </c>
      <c r="G20" s="28">
        <v>0.87370000000000003</v>
      </c>
      <c r="H20" s="28">
        <v>0.77110000000000001</v>
      </c>
      <c r="I20" s="59">
        <v>5.9459</v>
      </c>
      <c r="J20" s="59">
        <v>7.3182999999999998</v>
      </c>
      <c r="K20" s="59">
        <v>6.5765000000000002</v>
      </c>
    </row>
    <row r="21" spans="2:14" x14ac:dyDescent="0.35">
      <c r="B21" s="12" t="s">
        <v>34</v>
      </c>
      <c r="C21" s="61">
        <v>5.3152999999999997</v>
      </c>
      <c r="D21" s="61">
        <v>6.7492999999999999</v>
      </c>
      <c r="E21" s="61">
        <v>5.8871000000000002</v>
      </c>
      <c r="F21" s="28">
        <v>1.0629</v>
      </c>
      <c r="G21" s="28">
        <v>1.1114999999999999</v>
      </c>
      <c r="H21" s="28">
        <v>1.0823</v>
      </c>
      <c r="I21" s="59">
        <v>6.3781999999999996</v>
      </c>
      <c r="J21" s="59">
        <v>7.8608000000000002</v>
      </c>
      <c r="K21" s="59">
        <v>6.9694000000000003</v>
      </c>
    </row>
    <row r="24" spans="2:14" x14ac:dyDescent="0.35">
      <c r="B24" s="66" t="s">
        <v>120</v>
      </c>
    </row>
    <row r="25" spans="2:14" x14ac:dyDescent="0.35">
      <c r="B25" s="66" t="s">
        <v>116</v>
      </c>
    </row>
    <row r="26" spans="2:14" x14ac:dyDescent="0.35">
      <c r="B26" s="67" t="s">
        <v>119</v>
      </c>
    </row>
  </sheetData>
  <mergeCells count="4">
    <mergeCell ref="I6:K6"/>
    <mergeCell ref="C6:E6"/>
    <mergeCell ref="F6:H6"/>
    <mergeCell ref="B6:B7"/>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11"/>
  <sheetViews>
    <sheetView zoomScale="90" zoomScaleNormal="90" workbookViewId="0">
      <selection activeCell="K9" sqref="K9"/>
    </sheetView>
  </sheetViews>
  <sheetFormatPr baseColWidth="10" defaultColWidth="11.453125" defaultRowHeight="14.5" x14ac:dyDescent="0.35"/>
  <cols>
    <col min="1" max="1" width="5.1796875" style="1" customWidth="1"/>
    <col min="2" max="8" width="11.453125" style="1"/>
    <col min="9" max="9" width="1.81640625" style="1" customWidth="1"/>
    <col min="10" max="10" width="2.7265625" style="1" customWidth="1"/>
    <col min="11" max="16384" width="11.453125" style="1"/>
  </cols>
  <sheetData>
    <row r="2" spans="2:7" x14ac:dyDescent="0.35">
      <c r="B2" s="2" t="s">
        <v>82</v>
      </c>
    </row>
    <row r="4" spans="2:7" ht="58" x14ac:dyDescent="0.35">
      <c r="B4" s="47" t="s">
        <v>41</v>
      </c>
      <c r="C4" s="47" t="s">
        <v>42</v>
      </c>
      <c r="D4" s="47" t="s">
        <v>43</v>
      </c>
      <c r="E4" s="47" t="s">
        <v>44</v>
      </c>
      <c r="F4" s="47" t="s">
        <v>45</v>
      </c>
      <c r="G4" s="47" t="s">
        <v>46</v>
      </c>
    </row>
    <row r="5" spans="2:7" x14ac:dyDescent="0.35">
      <c r="B5" s="26">
        <v>92.203562124288496</v>
      </c>
      <c r="C5" s="26">
        <v>2.1219467411059991</v>
      </c>
      <c r="D5" s="26">
        <v>0.49389680856442608</v>
      </c>
      <c r="E5" s="26">
        <v>3.6547299400990454</v>
      </c>
      <c r="F5" s="26">
        <v>0.9377652766061626</v>
      </c>
      <c r="G5" s="26">
        <v>0.58809910933587373</v>
      </c>
    </row>
    <row r="6" spans="2:7" x14ac:dyDescent="0.35">
      <c r="B6" s="25"/>
      <c r="C6" s="25"/>
      <c r="D6" s="25"/>
      <c r="E6" s="25"/>
      <c r="F6" s="25"/>
      <c r="G6" s="25"/>
    </row>
    <row r="7" spans="2:7" x14ac:dyDescent="0.35">
      <c r="B7" s="11" t="s">
        <v>83</v>
      </c>
    </row>
    <row r="8" spans="2:7" x14ac:dyDescent="0.35">
      <c r="B8" s="11" t="s">
        <v>80</v>
      </c>
    </row>
    <row r="9" spans="2:7" x14ac:dyDescent="0.35">
      <c r="B9" s="11" t="s">
        <v>81</v>
      </c>
    </row>
    <row r="10" spans="2:7" ht="17" x14ac:dyDescent="0.35">
      <c r="B10" s="23"/>
    </row>
    <row r="11" spans="2:7" ht="17" x14ac:dyDescent="0.35">
      <c r="B11" s="24"/>
    </row>
  </sheetData>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31"/>
  <sheetViews>
    <sheetView workbookViewId="0">
      <selection activeCell="E28" sqref="E28"/>
    </sheetView>
  </sheetViews>
  <sheetFormatPr baseColWidth="10" defaultColWidth="11.453125" defaultRowHeight="14.5" x14ac:dyDescent="0.35"/>
  <cols>
    <col min="1" max="1" width="3.453125" style="1" customWidth="1"/>
    <col min="2" max="2" width="34.81640625" style="1" customWidth="1"/>
    <col min="3" max="3" width="40.54296875" style="1" customWidth="1"/>
    <col min="4" max="4" width="25.26953125" style="1" customWidth="1"/>
    <col min="5" max="5" width="28.7265625" style="1" customWidth="1"/>
    <col min="6" max="6" width="11.453125" style="1"/>
    <col min="7" max="7" width="3.7265625" style="1" customWidth="1"/>
    <col min="8" max="8" width="33.81640625" style="1" customWidth="1"/>
    <col min="9" max="16384" width="11.453125" style="1"/>
  </cols>
  <sheetData>
    <row r="2" spans="2:11" x14ac:dyDescent="0.35">
      <c r="B2" s="10" t="s">
        <v>122</v>
      </c>
    </row>
    <row r="3" spans="2:11" x14ac:dyDescent="0.35">
      <c r="F3" s="14"/>
      <c r="G3" s="14"/>
      <c r="H3" s="14"/>
      <c r="I3" s="14"/>
      <c r="J3" s="14"/>
      <c r="K3" s="14"/>
    </row>
    <row r="4" spans="2:11" ht="15" customHeight="1" x14ac:dyDescent="0.35">
      <c r="B4" s="7" t="s">
        <v>47</v>
      </c>
      <c r="C4" s="62" t="s">
        <v>41</v>
      </c>
      <c r="D4" s="62" t="s">
        <v>48</v>
      </c>
      <c r="E4" s="14"/>
      <c r="F4" s="14"/>
      <c r="G4" s="83"/>
      <c r="H4" s="83"/>
      <c r="I4" s="14"/>
      <c r="J4" s="14"/>
    </row>
    <row r="5" spans="2:11" ht="15" customHeight="1" x14ac:dyDescent="0.35">
      <c r="B5" s="27" t="s">
        <v>121</v>
      </c>
      <c r="C5" s="80">
        <v>4.7584174833551298</v>
      </c>
      <c r="D5" s="80">
        <v>4.7743284841060802</v>
      </c>
      <c r="E5" s="14"/>
      <c r="F5" s="14"/>
      <c r="G5" s="83"/>
      <c r="H5" s="84"/>
      <c r="I5" s="14"/>
      <c r="J5" s="14"/>
    </row>
    <row r="6" spans="2:11" ht="15" customHeight="1" x14ac:dyDescent="0.35">
      <c r="B6" s="27" t="s">
        <v>49</v>
      </c>
      <c r="C6" s="80">
        <v>5.23838301541105</v>
      </c>
      <c r="D6" s="80">
        <v>5.2564430170123204</v>
      </c>
      <c r="E6" s="14"/>
      <c r="F6" s="14"/>
      <c r="G6" s="83"/>
      <c r="H6" s="84"/>
      <c r="I6" s="14"/>
      <c r="J6" s="14"/>
    </row>
    <row r="7" spans="2:11" ht="15" customHeight="1" x14ac:dyDescent="0.35">
      <c r="B7" s="27" t="s">
        <v>50</v>
      </c>
      <c r="C7" s="80">
        <v>5.3905502099942497</v>
      </c>
      <c r="D7" s="80">
        <v>5.4725482263493399</v>
      </c>
      <c r="E7" s="14"/>
      <c r="F7" s="14"/>
      <c r="G7" s="83"/>
      <c r="H7" s="84"/>
      <c r="I7" s="14"/>
      <c r="J7" s="14"/>
    </row>
    <row r="8" spans="2:11" ht="15" customHeight="1" x14ac:dyDescent="0.35">
      <c r="B8" s="27" t="s">
        <v>51</v>
      </c>
      <c r="C8" s="80">
        <v>5.6175599144731496</v>
      </c>
      <c r="D8" s="80">
        <v>5.7707841148569496</v>
      </c>
      <c r="E8" s="14"/>
      <c r="F8" s="14"/>
      <c r="G8" s="83"/>
      <c r="H8" s="84"/>
      <c r="I8" s="14"/>
      <c r="J8" s="14"/>
    </row>
    <row r="9" spans="2:11" ht="15" customHeight="1" x14ac:dyDescent="0.35">
      <c r="B9" s="27" t="s">
        <v>52</v>
      </c>
      <c r="C9" s="80">
        <v>5.2769967258393402</v>
      </c>
      <c r="D9" s="80">
        <v>5.4553046144958302</v>
      </c>
      <c r="E9" s="14"/>
      <c r="F9" s="14"/>
      <c r="G9" s="83"/>
      <c r="H9" s="84"/>
      <c r="I9" s="14"/>
      <c r="J9" s="14"/>
    </row>
    <row r="10" spans="2:11" ht="15" customHeight="1" x14ac:dyDescent="0.35">
      <c r="B10" s="27" t="s">
        <v>53</v>
      </c>
      <c r="C10" s="80">
        <v>5.6035699149901497</v>
      </c>
      <c r="D10" s="80">
        <v>5.7616936513483896</v>
      </c>
      <c r="E10" s="14"/>
      <c r="F10" s="14"/>
      <c r="G10" s="83"/>
      <c r="H10" s="84"/>
      <c r="I10" s="14"/>
      <c r="J10" s="14"/>
    </row>
    <row r="11" spans="2:11" ht="15" customHeight="1" x14ac:dyDescent="0.35">
      <c r="B11" s="27" t="s">
        <v>54</v>
      </c>
      <c r="C11" s="80">
        <v>5.29338464302558</v>
      </c>
      <c r="D11" s="80">
        <v>6.0942030330652797</v>
      </c>
      <c r="E11" s="14"/>
      <c r="F11" s="14"/>
      <c r="G11" s="83"/>
      <c r="H11" s="84"/>
      <c r="I11" s="14"/>
      <c r="J11" s="14"/>
    </row>
    <row r="12" spans="2:11" ht="15" customHeight="1" x14ac:dyDescent="0.35">
      <c r="B12" s="27" t="s">
        <v>55</v>
      </c>
      <c r="C12" s="80">
        <v>6.6955701082895702</v>
      </c>
      <c r="D12" s="80">
        <v>6.7294296961556404</v>
      </c>
      <c r="E12" s="14"/>
      <c r="F12" s="14"/>
      <c r="G12" s="83"/>
      <c r="H12" s="84"/>
      <c r="I12" s="14"/>
      <c r="J12" s="14"/>
    </row>
    <row r="13" spans="2:11" ht="15" customHeight="1" x14ac:dyDescent="0.35">
      <c r="B13" s="27" t="s">
        <v>56</v>
      </c>
      <c r="C13" s="80">
        <v>8.0615193571132107</v>
      </c>
      <c r="D13" s="80"/>
      <c r="E13" s="14"/>
      <c r="F13" s="14"/>
      <c r="G13" s="83"/>
      <c r="H13" s="84"/>
      <c r="I13" s="14"/>
      <c r="J13" s="14"/>
    </row>
    <row r="14" spans="2:11" ht="15" customHeight="1" x14ac:dyDescent="0.35">
      <c r="B14" s="27" t="s">
        <v>41</v>
      </c>
      <c r="C14" s="28">
        <v>6</v>
      </c>
      <c r="D14" s="12">
        <v>6.1</v>
      </c>
      <c r="E14" s="14"/>
      <c r="F14" s="14"/>
      <c r="G14" s="83"/>
      <c r="H14" s="84"/>
      <c r="I14" s="14"/>
      <c r="J14" s="14"/>
    </row>
    <row r="15" spans="2:11" x14ac:dyDescent="0.35">
      <c r="C15" s="81"/>
      <c r="D15" s="81"/>
      <c r="E15" s="82"/>
      <c r="F15" s="14"/>
      <c r="G15" s="14"/>
      <c r="H15" s="14"/>
      <c r="I15" s="14"/>
      <c r="J15" s="14"/>
      <c r="K15" s="14"/>
    </row>
    <row r="16" spans="2:11" x14ac:dyDescent="0.35">
      <c r="B16" s="64" t="s">
        <v>125</v>
      </c>
    </row>
    <row r="17" spans="2:4" x14ac:dyDescent="0.35">
      <c r="B17" s="64" t="s">
        <v>123</v>
      </c>
    </row>
    <row r="18" spans="2:4" x14ac:dyDescent="0.35">
      <c r="B18" s="64" t="s">
        <v>101</v>
      </c>
    </row>
    <row r="19" spans="2:4" x14ac:dyDescent="0.35">
      <c r="B19" s="65" t="s">
        <v>124</v>
      </c>
    </row>
    <row r="27" spans="2:4" x14ac:dyDescent="0.35">
      <c r="D27" s="85"/>
    </row>
    <row r="30" spans="2:4" x14ac:dyDescent="0.35">
      <c r="D30" s="64"/>
    </row>
    <row r="31" spans="2:4" x14ac:dyDescent="0.35">
      <c r="D31" s="70"/>
    </row>
  </sheetData>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31"/>
  <sheetViews>
    <sheetView tabSelected="1" topLeftCell="B1" zoomScaleNormal="100" workbookViewId="0">
      <selection activeCell="O15" sqref="O15"/>
    </sheetView>
  </sheetViews>
  <sheetFormatPr baseColWidth="10" defaultColWidth="11.453125" defaultRowHeight="14.5" x14ac:dyDescent="0.35"/>
  <cols>
    <col min="1" max="1" width="3.453125" style="1" customWidth="1"/>
    <col min="2" max="2" width="26.7265625" style="1" customWidth="1"/>
    <col min="3" max="8" width="8.26953125" style="1" customWidth="1"/>
    <col min="9" max="16384" width="11.453125" style="1"/>
  </cols>
  <sheetData>
    <row r="2" spans="2:9" x14ac:dyDescent="0.35">
      <c r="B2" s="49" t="s">
        <v>130</v>
      </c>
    </row>
    <row r="3" spans="2:9" ht="15" thickBot="1" x14ac:dyDescent="0.4">
      <c r="B3" s="22"/>
    </row>
    <row r="4" spans="2:9" ht="27" customHeight="1" x14ac:dyDescent="0.35">
      <c r="B4" s="42"/>
      <c r="C4" s="91" t="s">
        <v>0</v>
      </c>
      <c r="D4" s="91"/>
      <c r="E4" s="91"/>
      <c r="F4" s="91" t="s">
        <v>79</v>
      </c>
      <c r="G4" s="91"/>
      <c r="H4" s="91"/>
    </row>
    <row r="5" spans="2:9" ht="17" x14ac:dyDescent="0.35">
      <c r="B5" s="43"/>
      <c r="C5" s="44" t="s">
        <v>57</v>
      </c>
      <c r="D5" s="44" t="s">
        <v>58</v>
      </c>
      <c r="E5" s="45" t="s">
        <v>59</v>
      </c>
      <c r="F5" s="44" t="s">
        <v>57</v>
      </c>
      <c r="G5" s="44" t="s">
        <v>58</v>
      </c>
      <c r="H5" s="45" t="s">
        <v>59</v>
      </c>
    </row>
    <row r="6" spans="2:9" ht="14.25" customHeight="1" thickBot="1" x14ac:dyDescent="0.4">
      <c r="B6" s="29" t="s">
        <v>60</v>
      </c>
      <c r="C6" s="53">
        <v>50246</v>
      </c>
      <c r="D6" s="30">
        <v>100</v>
      </c>
      <c r="E6" s="31">
        <v>72</v>
      </c>
      <c r="F6" s="53">
        <v>64159</v>
      </c>
      <c r="G6" s="30">
        <v>100</v>
      </c>
      <c r="H6" s="31">
        <v>73</v>
      </c>
      <c r="I6" s="57"/>
    </row>
    <row r="7" spans="2:9" ht="14.25" customHeight="1" thickBot="1" x14ac:dyDescent="0.4">
      <c r="B7" s="32" t="s">
        <v>61</v>
      </c>
      <c r="C7" s="54"/>
      <c r="D7" s="33"/>
      <c r="E7" s="34"/>
      <c r="F7" s="54"/>
      <c r="G7" s="33"/>
      <c r="H7" s="34"/>
    </row>
    <row r="8" spans="2:9" ht="14.25" customHeight="1" thickBot="1" x14ac:dyDescent="0.4">
      <c r="B8" s="32" t="s">
        <v>62</v>
      </c>
      <c r="C8" s="54"/>
      <c r="D8" s="33"/>
      <c r="E8" s="34"/>
      <c r="F8" s="54"/>
      <c r="G8" s="33"/>
      <c r="H8" s="34"/>
    </row>
    <row r="9" spans="2:9" ht="14.25" customHeight="1" thickBot="1" x14ac:dyDescent="0.4">
      <c r="B9" s="35" t="s">
        <v>36</v>
      </c>
      <c r="C9" s="55">
        <v>13500</v>
      </c>
      <c r="D9" s="36">
        <f>(C9/C6)*100</f>
        <v>26.86781037296501</v>
      </c>
      <c r="E9" s="37" t="s">
        <v>63</v>
      </c>
      <c r="F9" s="55">
        <v>17740</v>
      </c>
      <c r="G9" s="36">
        <f>(F9/F6)*100</f>
        <v>27.650056889914122</v>
      </c>
      <c r="H9" s="37" t="s">
        <v>63</v>
      </c>
    </row>
    <row r="10" spans="2:9" ht="14.25" customHeight="1" thickBot="1" x14ac:dyDescent="0.4">
      <c r="B10" s="35" t="s">
        <v>37</v>
      </c>
      <c r="C10" s="55">
        <v>36746</v>
      </c>
      <c r="D10" s="36">
        <f>(C10/C6)*100</f>
        <v>73.13218962703499</v>
      </c>
      <c r="E10" s="37" t="s">
        <v>63</v>
      </c>
      <c r="F10" s="55">
        <v>46419</v>
      </c>
      <c r="G10" s="36">
        <f>(F10/F6)*100</f>
        <v>72.349943110085874</v>
      </c>
      <c r="H10" s="37" t="s">
        <v>63</v>
      </c>
    </row>
    <row r="11" spans="2:9" ht="14.25" customHeight="1" thickBot="1" x14ac:dyDescent="0.4">
      <c r="B11" s="38" t="s">
        <v>64</v>
      </c>
      <c r="C11" s="54"/>
      <c r="D11" s="33"/>
      <c r="E11" s="34"/>
      <c r="F11" s="54"/>
      <c r="G11" s="33"/>
      <c r="H11" s="34"/>
    </row>
    <row r="12" spans="2:9" ht="14.25" customHeight="1" thickBot="1" x14ac:dyDescent="0.4">
      <c r="B12" s="39" t="s">
        <v>65</v>
      </c>
      <c r="C12" s="55">
        <v>95</v>
      </c>
      <c r="D12" s="36">
        <f>(C12/$C$6)*100</f>
        <v>0.18906977669864269</v>
      </c>
      <c r="E12" s="40">
        <v>43.15789473684211</v>
      </c>
      <c r="F12" s="55">
        <v>60</v>
      </c>
      <c r="G12" s="36">
        <f>(F12/$F$6)*100</f>
        <v>9.3517667045932756E-2</v>
      </c>
      <c r="H12" s="40">
        <v>71.666666666666671</v>
      </c>
    </row>
    <row r="13" spans="2:9" ht="14.25" customHeight="1" thickBot="1" x14ac:dyDescent="0.4">
      <c r="B13" s="39" t="s">
        <v>66</v>
      </c>
      <c r="C13" s="55">
        <v>2608</v>
      </c>
      <c r="D13" s="36">
        <f t="shared" ref="D13:D17" si="0">(C13/$C$6)*100</f>
        <v>5.1904629224216858</v>
      </c>
      <c r="E13" s="40">
        <v>84.394171779141104</v>
      </c>
      <c r="F13" s="55">
        <v>1520</v>
      </c>
      <c r="G13" s="36">
        <f t="shared" ref="G13:G16" si="1">(F13/$F$6)*100</f>
        <v>2.3691142318302965</v>
      </c>
      <c r="H13" s="40">
        <v>83.15789473684211</v>
      </c>
    </row>
    <row r="14" spans="2:9" ht="14.25" customHeight="1" thickBot="1" x14ac:dyDescent="0.4">
      <c r="B14" s="39" t="s">
        <v>67</v>
      </c>
      <c r="C14" s="55">
        <v>19386</v>
      </c>
      <c r="D14" s="36">
        <f t="shared" si="0"/>
        <v>38.58217569557776</v>
      </c>
      <c r="E14" s="40">
        <v>75.095429691529972</v>
      </c>
      <c r="F14" s="55">
        <v>20170</v>
      </c>
      <c r="G14" s="36">
        <f t="shared" si="1"/>
        <v>31.4375224052744</v>
      </c>
      <c r="H14" s="40">
        <v>74.605850272682204</v>
      </c>
    </row>
    <row r="15" spans="2:9" ht="14.25" customHeight="1" thickBot="1" x14ac:dyDescent="0.4">
      <c r="B15" s="39" t="s">
        <v>68</v>
      </c>
      <c r="C15" s="55">
        <v>17335</v>
      </c>
      <c r="D15" s="36">
        <f t="shared" si="0"/>
        <v>34.50025872706285</v>
      </c>
      <c r="E15" s="40">
        <v>72.916065762907408</v>
      </c>
      <c r="F15" s="55">
        <v>24877</v>
      </c>
      <c r="G15" s="36">
        <f t="shared" si="1"/>
        <v>38.773983385027819</v>
      </c>
      <c r="H15" s="40">
        <v>72.556980343288984</v>
      </c>
    </row>
    <row r="16" spans="2:9" ht="14.25" customHeight="1" thickBot="1" x14ac:dyDescent="0.4">
      <c r="B16" s="39" t="s">
        <v>69</v>
      </c>
      <c r="C16" s="55">
        <v>8175</v>
      </c>
      <c r="D16" s="36">
        <f t="shared" si="0"/>
        <v>16.269951836962147</v>
      </c>
      <c r="E16" s="40">
        <v>68.171253822629978</v>
      </c>
      <c r="F16" s="55">
        <v>13252</v>
      </c>
      <c r="G16" s="36">
        <f t="shared" si="1"/>
        <v>20.654935394878351</v>
      </c>
      <c r="H16" s="40">
        <v>68.744340476909144</v>
      </c>
    </row>
    <row r="17" spans="2:8" ht="14.25" customHeight="1" thickBot="1" x14ac:dyDescent="0.4">
      <c r="B17" s="39" t="s">
        <v>70</v>
      </c>
      <c r="C17" s="55">
        <v>2647</v>
      </c>
      <c r="D17" s="36">
        <f t="shared" si="0"/>
        <v>5.2680810412769175</v>
      </c>
      <c r="E17" s="40">
        <v>65.470343785417455</v>
      </c>
      <c r="F17" s="55">
        <v>4280</v>
      </c>
      <c r="G17" s="36">
        <f>(F17/$F$6)*100</f>
        <v>6.6709269159432036</v>
      </c>
      <c r="H17" s="40">
        <v>67.850467289719631</v>
      </c>
    </row>
    <row r="18" spans="2:8" ht="14.25" customHeight="1" thickBot="1" x14ac:dyDescent="0.4">
      <c r="B18" s="38" t="s">
        <v>71</v>
      </c>
      <c r="C18" s="54"/>
      <c r="D18" s="33"/>
      <c r="E18" s="41"/>
      <c r="F18" s="54"/>
      <c r="G18" s="33"/>
      <c r="H18" s="41"/>
    </row>
    <row r="19" spans="2:8" ht="14.25" customHeight="1" thickBot="1" x14ac:dyDescent="0.4">
      <c r="B19" s="39" t="s">
        <v>72</v>
      </c>
      <c r="C19" s="55">
        <v>42424</v>
      </c>
      <c r="D19" s="36">
        <f>(C19/$C$6)*100</f>
        <v>84.432591649086504</v>
      </c>
      <c r="E19" s="40">
        <v>72.093626249292853</v>
      </c>
      <c r="F19" s="55">
        <v>48813</v>
      </c>
      <c r="G19" s="36">
        <f>(F19/$F$6)*100</f>
        <v>76.081298025218601</v>
      </c>
      <c r="H19" s="40">
        <v>68.682523098354949</v>
      </c>
    </row>
    <row r="20" spans="2:8" ht="14.25" customHeight="1" thickBot="1" x14ac:dyDescent="0.4">
      <c r="B20" s="39" t="s">
        <v>73</v>
      </c>
      <c r="C20" s="55">
        <v>7822</v>
      </c>
      <c r="D20" s="36">
        <f t="shared" ref="D20:D25" si="2">(C20/$C$6)*100</f>
        <v>15.567408350913507</v>
      </c>
      <c r="E20" s="40">
        <v>78.76502173357197</v>
      </c>
      <c r="F20" s="55">
        <v>15346</v>
      </c>
      <c r="G20" s="36">
        <f t="shared" ref="G20:G25" si="3">(F20/$F$6)*100</f>
        <v>23.918701974781403</v>
      </c>
      <c r="H20" s="40">
        <v>84.015378600286709</v>
      </c>
    </row>
    <row r="21" spans="2:8" ht="14.25" customHeight="1" thickBot="1" x14ac:dyDescent="0.4">
      <c r="B21" s="39" t="s">
        <v>74</v>
      </c>
      <c r="C21" s="55">
        <v>1562</v>
      </c>
      <c r="D21" s="36">
        <f t="shared" si="2"/>
        <v>3.1087051705608406</v>
      </c>
      <c r="E21" s="40">
        <v>78.425096030729833</v>
      </c>
      <c r="F21" s="55">
        <v>1596</v>
      </c>
      <c r="G21" s="36">
        <f t="shared" si="3"/>
        <v>2.4875699434218115</v>
      </c>
      <c r="H21" s="40">
        <v>75.877192982456137</v>
      </c>
    </row>
    <row r="22" spans="2:8" ht="14.25" customHeight="1" thickBot="1" x14ac:dyDescent="0.4">
      <c r="B22" s="39" t="s">
        <v>75</v>
      </c>
      <c r="C22" s="55">
        <v>998</v>
      </c>
      <c r="D22" s="36">
        <f t="shared" si="2"/>
        <v>1.9862277594236355</v>
      </c>
      <c r="E22" s="40">
        <v>40.581162324649299</v>
      </c>
      <c r="F22" s="55">
        <v>1071</v>
      </c>
      <c r="G22" s="36">
        <f t="shared" si="3"/>
        <v>1.6692903567698998</v>
      </c>
      <c r="H22" s="40">
        <v>83.66013071895425</v>
      </c>
    </row>
    <row r="23" spans="2:8" ht="14.25" customHeight="1" thickBot="1" x14ac:dyDescent="0.4">
      <c r="B23" s="39" t="s">
        <v>76</v>
      </c>
      <c r="C23" s="55">
        <v>4543</v>
      </c>
      <c r="D23" s="36">
        <f t="shared" si="2"/>
        <v>9.0415157425466699</v>
      </c>
      <c r="E23" s="40">
        <v>86.50671362535769</v>
      </c>
      <c r="F23" s="55">
        <v>9184</v>
      </c>
      <c r="G23" s="36">
        <f t="shared" si="3"/>
        <v>14.314437569164106</v>
      </c>
      <c r="H23" s="40">
        <v>87.848432055749129</v>
      </c>
    </row>
    <row r="24" spans="2:8" ht="14.25" customHeight="1" thickBot="1" x14ac:dyDescent="0.4">
      <c r="B24" s="39" t="s">
        <v>77</v>
      </c>
      <c r="C24" s="55">
        <v>544</v>
      </c>
      <c r="D24" s="36">
        <f t="shared" si="2"/>
        <v>1.0826732476217011</v>
      </c>
      <c r="E24" s="40">
        <v>90.808823529411768</v>
      </c>
      <c r="F24" s="55">
        <v>2762</v>
      </c>
      <c r="G24" s="36">
        <f t="shared" si="3"/>
        <v>4.3049299396811049</v>
      </c>
      <c r="H24" s="40">
        <v>79.797248370745834</v>
      </c>
    </row>
    <row r="25" spans="2:8" ht="14.25" customHeight="1" thickBot="1" x14ac:dyDescent="0.4">
      <c r="B25" s="39" t="s">
        <v>78</v>
      </c>
      <c r="C25" s="55">
        <v>175</v>
      </c>
      <c r="D25" s="36">
        <f t="shared" si="2"/>
        <v>0.34828643076065757</v>
      </c>
      <c r="E25" s="40">
        <v>61.142857142857146</v>
      </c>
      <c r="F25" s="55">
        <v>733</v>
      </c>
      <c r="G25" s="36">
        <f t="shared" si="3"/>
        <v>1.1424741657444786</v>
      </c>
      <c r="H25" s="40">
        <v>70.122783083219645</v>
      </c>
    </row>
    <row r="26" spans="2:8" x14ac:dyDescent="0.35">
      <c r="E26" s="46"/>
    </row>
    <row r="27" spans="2:8" x14ac:dyDescent="0.35">
      <c r="B27" s="64" t="s">
        <v>127</v>
      </c>
    </row>
    <row r="28" spans="2:8" x14ac:dyDescent="0.35">
      <c r="B28" s="64" t="s">
        <v>128</v>
      </c>
    </row>
    <row r="29" spans="2:8" x14ac:dyDescent="0.35">
      <c r="B29" s="64" t="s">
        <v>116</v>
      </c>
    </row>
    <row r="30" spans="2:8" x14ac:dyDescent="0.35">
      <c r="B30" s="65" t="s">
        <v>129</v>
      </c>
    </row>
    <row r="31" spans="2:8" x14ac:dyDescent="0.35">
      <c r="B31" s="85"/>
    </row>
  </sheetData>
  <mergeCells count="2">
    <mergeCell ref="C4:E4"/>
    <mergeCell ref="F4:H4"/>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28"/>
  <sheetViews>
    <sheetView workbookViewId="0">
      <selection activeCell="G31" sqref="G31"/>
    </sheetView>
  </sheetViews>
  <sheetFormatPr baseColWidth="10" defaultColWidth="11.453125" defaultRowHeight="14.5" x14ac:dyDescent="0.35"/>
  <cols>
    <col min="1" max="1" width="2.81640625" style="1" customWidth="1"/>
    <col min="2" max="2" width="11.453125" style="1"/>
    <col min="3" max="3" width="11.81640625" style="1" bestFit="1" customWidth="1"/>
    <col min="4" max="5" width="12.81640625" style="1" bestFit="1" customWidth="1"/>
    <col min="6" max="8" width="11.81640625" style="1" bestFit="1" customWidth="1"/>
    <col min="9" max="16384" width="11.453125" style="1"/>
  </cols>
  <sheetData>
    <row r="2" spans="2:12" x14ac:dyDescent="0.35">
      <c r="B2" s="87" t="s">
        <v>126</v>
      </c>
      <c r="C2" s="87"/>
      <c r="D2" s="87"/>
      <c r="E2" s="87"/>
      <c r="F2" s="87"/>
    </row>
    <row r="3" spans="2:12" ht="15" customHeight="1" x14ac:dyDescent="0.35">
      <c r="B3" s="15"/>
      <c r="C3" s="15"/>
      <c r="D3" s="15"/>
      <c r="E3" s="15"/>
      <c r="F3" s="14"/>
    </row>
    <row r="4" spans="2:12" ht="15" customHeight="1" x14ac:dyDescent="0.35">
      <c r="B4" s="92"/>
      <c r="C4" s="89" t="s">
        <v>0</v>
      </c>
      <c r="D4" s="89"/>
      <c r="E4" s="89"/>
      <c r="F4" s="89" t="s">
        <v>1</v>
      </c>
      <c r="G4" s="89"/>
      <c r="H4" s="89"/>
    </row>
    <row r="5" spans="2:12" ht="30" customHeight="1" x14ac:dyDescent="0.35">
      <c r="B5" s="92"/>
      <c r="C5" s="4" t="s">
        <v>39</v>
      </c>
      <c r="D5" s="4" t="s">
        <v>40</v>
      </c>
      <c r="E5" s="4" t="s">
        <v>35</v>
      </c>
      <c r="F5" s="4" t="s">
        <v>39</v>
      </c>
      <c r="G5" s="4" t="s">
        <v>40</v>
      </c>
      <c r="H5" s="4" t="s">
        <v>35</v>
      </c>
    </row>
    <row r="6" spans="2:12" ht="15" customHeight="1" x14ac:dyDescent="0.35">
      <c r="B6" s="13">
        <v>2016</v>
      </c>
      <c r="C6" s="16">
        <v>40437</v>
      </c>
      <c r="D6" s="16">
        <v>210483</v>
      </c>
      <c r="E6" s="16">
        <f>C6+D6</f>
        <v>250920</v>
      </c>
      <c r="F6" s="16">
        <v>30770</v>
      </c>
      <c r="G6" s="16">
        <v>51778</v>
      </c>
      <c r="H6" s="16">
        <f>F6+G6</f>
        <v>82548</v>
      </c>
      <c r="I6" s="21">
        <f>C6/E6</f>
        <v>0.16115494978479197</v>
      </c>
      <c r="J6" s="21">
        <f>F6/H6</f>
        <v>0.37275282260018411</v>
      </c>
    </row>
    <row r="7" spans="2:12" ht="15" customHeight="1" x14ac:dyDescent="0.35">
      <c r="B7" s="13">
        <v>2017</v>
      </c>
      <c r="C7" s="17">
        <v>38212</v>
      </c>
      <c r="D7" s="17">
        <v>218221</v>
      </c>
      <c r="E7" s="17">
        <f t="shared" ref="E7:E13" si="0">C7+D7</f>
        <v>256433</v>
      </c>
      <c r="F7" s="17">
        <v>32299</v>
      </c>
      <c r="G7" s="17">
        <v>52629</v>
      </c>
      <c r="H7" s="17">
        <f t="shared" ref="H7:H13" si="1">F7+G7</f>
        <v>84928</v>
      </c>
      <c r="I7" s="21">
        <f t="shared" ref="I7:I13" si="2">C7/E7</f>
        <v>0.14901358249523267</v>
      </c>
      <c r="J7" s="21">
        <f t="shared" ref="J7:J13" si="3">F7/H7</f>
        <v>0.38031038055764882</v>
      </c>
    </row>
    <row r="8" spans="2:12" x14ac:dyDescent="0.35">
      <c r="B8" s="13">
        <v>2018</v>
      </c>
      <c r="C8" s="17">
        <v>37906</v>
      </c>
      <c r="D8" s="17">
        <v>222177</v>
      </c>
      <c r="E8" s="17">
        <f t="shared" si="0"/>
        <v>260083</v>
      </c>
      <c r="F8" s="17">
        <v>31798</v>
      </c>
      <c r="G8" s="17">
        <v>53885</v>
      </c>
      <c r="H8" s="17">
        <f t="shared" si="1"/>
        <v>85683</v>
      </c>
      <c r="I8" s="21">
        <f t="shared" si="2"/>
        <v>0.14574578115447762</v>
      </c>
      <c r="J8" s="21">
        <f t="shared" si="3"/>
        <v>0.37111212259141252</v>
      </c>
    </row>
    <row r="9" spans="2:12" x14ac:dyDescent="0.35">
      <c r="B9" s="13">
        <v>2019</v>
      </c>
      <c r="C9" s="17">
        <v>37801</v>
      </c>
      <c r="D9" s="17">
        <v>256863</v>
      </c>
      <c r="E9" s="17">
        <f t="shared" si="0"/>
        <v>294664</v>
      </c>
      <c r="F9" s="17">
        <v>32558</v>
      </c>
      <c r="G9" s="17">
        <v>56237</v>
      </c>
      <c r="H9" s="17">
        <f t="shared" si="1"/>
        <v>88795</v>
      </c>
      <c r="I9" s="21">
        <f t="shared" si="2"/>
        <v>0.12828509760269324</v>
      </c>
      <c r="J9" s="21">
        <f t="shared" si="3"/>
        <v>0.36666478968410382</v>
      </c>
    </row>
    <row r="10" spans="2:12" x14ac:dyDescent="0.35">
      <c r="B10" s="13">
        <v>2020</v>
      </c>
      <c r="C10" s="17">
        <v>32491</v>
      </c>
      <c r="D10" s="17">
        <v>275492</v>
      </c>
      <c r="E10" s="17">
        <f t="shared" si="0"/>
        <v>307983</v>
      </c>
      <c r="F10" s="17">
        <v>24576</v>
      </c>
      <c r="G10" s="17">
        <v>50999</v>
      </c>
      <c r="H10" s="17">
        <f t="shared" si="1"/>
        <v>75575</v>
      </c>
      <c r="I10" s="21">
        <f t="shared" si="2"/>
        <v>0.10549608257598633</v>
      </c>
      <c r="J10" s="21">
        <f t="shared" si="3"/>
        <v>0.3251869004300364</v>
      </c>
    </row>
    <row r="11" spans="2:12" x14ac:dyDescent="0.35">
      <c r="B11" s="13">
        <v>2021</v>
      </c>
      <c r="C11" s="17">
        <v>33431</v>
      </c>
      <c r="D11" s="17">
        <v>326137</v>
      </c>
      <c r="E11" s="17">
        <f t="shared" si="0"/>
        <v>359568</v>
      </c>
      <c r="F11" s="17">
        <v>25452</v>
      </c>
      <c r="G11" s="17">
        <v>53625</v>
      </c>
      <c r="H11" s="17">
        <f t="shared" si="1"/>
        <v>79077</v>
      </c>
      <c r="I11" s="21">
        <f t="shared" si="2"/>
        <v>9.2975459440217151E-2</v>
      </c>
      <c r="J11" s="21">
        <f t="shared" si="3"/>
        <v>0.32186350013278198</v>
      </c>
    </row>
    <row r="12" spans="2:12" x14ac:dyDescent="0.35">
      <c r="B12" s="13">
        <v>2022</v>
      </c>
      <c r="C12" s="17">
        <v>35315</v>
      </c>
      <c r="D12" s="17">
        <v>354489</v>
      </c>
      <c r="E12" s="17">
        <f t="shared" si="0"/>
        <v>389804</v>
      </c>
      <c r="F12" s="17">
        <v>27398</v>
      </c>
      <c r="G12" s="17">
        <v>55665</v>
      </c>
      <c r="H12" s="17">
        <f t="shared" si="1"/>
        <v>83063</v>
      </c>
      <c r="I12" s="21">
        <f t="shared" si="2"/>
        <v>9.0596812757180525E-2</v>
      </c>
      <c r="J12" s="21">
        <f t="shared" si="3"/>
        <v>0.32984602049047107</v>
      </c>
    </row>
    <row r="13" spans="2:12" x14ac:dyDescent="0.35">
      <c r="B13" s="13">
        <v>2023</v>
      </c>
      <c r="C13" s="17">
        <v>35875</v>
      </c>
      <c r="D13" s="17">
        <v>375787</v>
      </c>
      <c r="E13" s="17">
        <f t="shared" si="0"/>
        <v>411662</v>
      </c>
      <c r="F13" s="17">
        <v>30314</v>
      </c>
      <c r="G13" s="17">
        <v>62555</v>
      </c>
      <c r="H13" s="17">
        <f t="shared" si="1"/>
        <v>92869</v>
      </c>
      <c r="I13" s="21">
        <f t="shared" si="2"/>
        <v>8.7146736886086151E-2</v>
      </c>
      <c r="J13" s="21">
        <f t="shared" si="3"/>
        <v>0.32641678062647383</v>
      </c>
      <c r="L13" s="57"/>
    </row>
    <row r="14" spans="2:12" x14ac:dyDescent="0.35">
      <c r="B14" s="13"/>
      <c r="C14" s="20">
        <f>C13/E13</f>
        <v>8.7146736886086151E-2</v>
      </c>
      <c r="D14" s="17"/>
      <c r="E14" s="17"/>
      <c r="F14" s="20">
        <f>F13/H13</f>
        <v>0.32641678062647383</v>
      </c>
      <c r="G14" s="17"/>
      <c r="H14" s="17"/>
    </row>
    <row r="15" spans="2:12" x14ac:dyDescent="0.35">
      <c r="B15" s="92"/>
      <c r="C15" s="93" t="s">
        <v>0</v>
      </c>
      <c r="D15" s="93"/>
      <c r="E15" s="93"/>
      <c r="F15" s="93" t="s">
        <v>1</v>
      </c>
      <c r="G15" s="93"/>
      <c r="H15" s="93"/>
    </row>
    <row r="16" spans="2:12" ht="29" x14ac:dyDescent="0.35">
      <c r="B16" s="92"/>
      <c r="C16" s="18" t="s">
        <v>39</v>
      </c>
      <c r="D16" s="18" t="s">
        <v>40</v>
      </c>
      <c r="E16" s="18" t="s">
        <v>35</v>
      </c>
      <c r="F16" s="18" t="s">
        <v>39</v>
      </c>
      <c r="G16" s="18" t="s">
        <v>40</v>
      </c>
      <c r="H16" s="18" t="s">
        <v>35</v>
      </c>
    </row>
    <row r="17" spans="2:8" x14ac:dyDescent="0.35">
      <c r="B17" s="13">
        <v>2016</v>
      </c>
      <c r="C17" s="19">
        <f>MROUND(C6,100)</f>
        <v>40400</v>
      </c>
      <c r="D17" s="19">
        <f t="shared" ref="D17:H17" si="4">MROUND(D6,100)</f>
        <v>210500</v>
      </c>
      <c r="E17" s="19">
        <f t="shared" si="4"/>
        <v>250900</v>
      </c>
      <c r="F17" s="19">
        <f t="shared" si="4"/>
        <v>30800</v>
      </c>
      <c r="G17" s="19">
        <f t="shared" si="4"/>
        <v>51800</v>
      </c>
      <c r="H17" s="19">
        <f t="shared" si="4"/>
        <v>82500</v>
      </c>
    </row>
    <row r="18" spans="2:8" x14ac:dyDescent="0.35">
      <c r="B18" s="13">
        <v>2017</v>
      </c>
      <c r="C18" s="19">
        <f t="shared" ref="C18:C24" si="5">MROUND(C7,100)</f>
        <v>38200</v>
      </c>
      <c r="D18" s="19">
        <f t="shared" ref="D18:H24" si="6">MROUND(D7,100)</f>
        <v>218200</v>
      </c>
      <c r="E18" s="19">
        <f t="shared" si="6"/>
        <v>256400</v>
      </c>
      <c r="F18" s="19">
        <f t="shared" si="6"/>
        <v>32300</v>
      </c>
      <c r="G18" s="19">
        <f t="shared" si="6"/>
        <v>52600</v>
      </c>
      <c r="H18" s="19">
        <f t="shared" si="6"/>
        <v>84900</v>
      </c>
    </row>
    <row r="19" spans="2:8" x14ac:dyDescent="0.35">
      <c r="B19" s="13">
        <v>2018</v>
      </c>
      <c r="C19" s="19">
        <f t="shared" si="5"/>
        <v>37900</v>
      </c>
      <c r="D19" s="19">
        <f t="shared" si="6"/>
        <v>222200</v>
      </c>
      <c r="E19" s="19">
        <f t="shared" si="6"/>
        <v>260100</v>
      </c>
      <c r="F19" s="19">
        <f t="shared" si="6"/>
        <v>31800</v>
      </c>
      <c r="G19" s="19">
        <f t="shared" si="6"/>
        <v>53900</v>
      </c>
      <c r="H19" s="19">
        <f t="shared" si="6"/>
        <v>85700</v>
      </c>
    </row>
    <row r="20" spans="2:8" x14ac:dyDescent="0.35">
      <c r="B20" s="13">
        <v>2019</v>
      </c>
      <c r="C20" s="19">
        <f t="shared" si="5"/>
        <v>37800</v>
      </c>
      <c r="D20" s="19">
        <f t="shared" si="6"/>
        <v>256900</v>
      </c>
      <c r="E20" s="19">
        <f t="shared" si="6"/>
        <v>294700</v>
      </c>
      <c r="F20" s="19">
        <f t="shared" si="6"/>
        <v>32600</v>
      </c>
      <c r="G20" s="19">
        <f t="shared" si="6"/>
        <v>56200</v>
      </c>
      <c r="H20" s="19">
        <f t="shared" si="6"/>
        <v>88800</v>
      </c>
    </row>
    <row r="21" spans="2:8" x14ac:dyDescent="0.35">
      <c r="B21" s="13">
        <v>2020</v>
      </c>
      <c r="C21" s="19">
        <f t="shared" si="5"/>
        <v>32500</v>
      </c>
      <c r="D21" s="19">
        <f t="shared" si="6"/>
        <v>275500</v>
      </c>
      <c r="E21" s="19">
        <f t="shared" si="6"/>
        <v>308000</v>
      </c>
      <c r="F21" s="19">
        <f t="shared" si="6"/>
        <v>24600</v>
      </c>
      <c r="G21" s="19">
        <f t="shared" si="6"/>
        <v>51000</v>
      </c>
      <c r="H21" s="19">
        <f t="shared" si="6"/>
        <v>75600</v>
      </c>
    </row>
    <row r="22" spans="2:8" x14ac:dyDescent="0.35">
      <c r="B22" s="13">
        <v>2021</v>
      </c>
      <c r="C22" s="19">
        <f t="shared" si="5"/>
        <v>33400</v>
      </c>
      <c r="D22" s="19">
        <f t="shared" si="6"/>
        <v>326100</v>
      </c>
      <c r="E22" s="19">
        <f t="shared" si="6"/>
        <v>359600</v>
      </c>
      <c r="F22" s="19">
        <f t="shared" si="6"/>
        <v>25500</v>
      </c>
      <c r="G22" s="19">
        <f t="shared" si="6"/>
        <v>53600</v>
      </c>
      <c r="H22" s="19">
        <f t="shared" si="6"/>
        <v>79100</v>
      </c>
    </row>
    <row r="23" spans="2:8" x14ac:dyDescent="0.35">
      <c r="B23" s="13">
        <v>2022</v>
      </c>
      <c r="C23" s="19">
        <f t="shared" si="5"/>
        <v>35300</v>
      </c>
      <c r="D23" s="19">
        <f t="shared" si="6"/>
        <v>354500</v>
      </c>
      <c r="E23" s="19">
        <f t="shared" si="6"/>
        <v>389800</v>
      </c>
      <c r="F23" s="19">
        <f t="shared" si="6"/>
        <v>27400</v>
      </c>
      <c r="G23" s="19">
        <f t="shared" si="6"/>
        <v>55700</v>
      </c>
      <c r="H23" s="19">
        <f t="shared" si="6"/>
        <v>83100</v>
      </c>
    </row>
    <row r="24" spans="2:8" x14ac:dyDescent="0.35">
      <c r="B24" s="13">
        <v>2023</v>
      </c>
      <c r="C24" s="19">
        <f t="shared" si="5"/>
        <v>35900</v>
      </c>
      <c r="D24" s="19">
        <f t="shared" si="6"/>
        <v>375800</v>
      </c>
      <c r="E24" s="19">
        <f t="shared" si="6"/>
        <v>411700</v>
      </c>
      <c r="F24" s="19">
        <f t="shared" si="6"/>
        <v>30300</v>
      </c>
      <c r="G24" s="19">
        <f t="shared" si="6"/>
        <v>62600</v>
      </c>
      <c r="H24" s="19">
        <f t="shared" si="6"/>
        <v>92900</v>
      </c>
    </row>
    <row r="25" spans="2:8" x14ac:dyDescent="0.35">
      <c r="B25" s="86">
        <v>20.23</v>
      </c>
      <c r="C25" s="20">
        <f>C24/E24</f>
        <v>8.7199417051250908E-2</v>
      </c>
      <c r="D25" s="17"/>
      <c r="E25" s="17"/>
      <c r="F25" s="20">
        <f>F24/H24</f>
        <v>0.3261571582346609</v>
      </c>
      <c r="G25" s="17"/>
      <c r="H25" s="17"/>
    </row>
    <row r="27" spans="2:8" x14ac:dyDescent="0.35">
      <c r="B27" s="66" t="s">
        <v>101</v>
      </c>
    </row>
    <row r="28" spans="2:8" x14ac:dyDescent="0.35">
      <c r="B28" s="67" t="s">
        <v>102</v>
      </c>
    </row>
  </sheetData>
  <mergeCells count="6">
    <mergeCell ref="F4:H4"/>
    <mergeCell ref="B15:B16"/>
    <mergeCell ref="C15:E15"/>
    <mergeCell ref="F15:H15"/>
    <mergeCell ref="B4:B5"/>
    <mergeCell ref="C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Fig 1</vt:lpstr>
      <vt:lpstr>Fig 2</vt:lpstr>
      <vt:lpstr>Fig 3</vt:lpstr>
      <vt:lpstr>Fig 4</vt:lpstr>
      <vt:lpstr>Fig 5 et 6</vt:lpstr>
      <vt:lpstr>Fig 7</vt:lpstr>
      <vt:lpstr>Fig 8_</vt:lpstr>
      <vt:lpstr>Fig 9</vt:lpstr>
      <vt:lpstr>Données complémentaires</vt:lpstr>
      <vt:lpstr>Fig 7 Bis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RAZAFINDRANOVONA Tiaray</dc:creator>
  <cp:lastModifiedBy>PORTELA Mickael</cp:lastModifiedBy>
  <dcterms:created xsi:type="dcterms:W3CDTF">2020-07-27T08:44:26Z</dcterms:created>
  <dcterms:modified xsi:type="dcterms:W3CDTF">2024-10-03T16:09:24Z</dcterms:modified>
</cp:coreProperties>
</file>