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3-Analyses\1-Bilans\2023\Bilan définitif 2023\30_Fichier de diffusion\"/>
    </mc:Choice>
  </mc:AlternateContent>
  <bookViews>
    <workbookView xWindow="0" yWindow="0" windowWidth="20340" windowHeight="7050" tabRatio="493" activeTab="7"/>
  </bookViews>
  <sheets>
    <sheet name="Fig 1" sheetId="27" r:id="rId1"/>
    <sheet name="Fig 2" sheetId="28" r:id="rId2"/>
    <sheet name="Fig 3" sheetId="29" r:id="rId3"/>
    <sheet name="Fig 4" sheetId="30" r:id="rId4"/>
    <sheet name="Fig 5" sheetId="31" r:id="rId5"/>
    <sheet name="Fig 6" sheetId="34" r:id="rId6"/>
    <sheet name="Fig 7_" sheetId="32" r:id="rId7"/>
    <sheet name="Fig 8_" sheetId="33" r:id="rId8"/>
  </sheets>
  <externalReferences>
    <externalReference r:id="rId9"/>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34" l="1"/>
  <c r="J6" i="34"/>
  <c r="J7" i="34"/>
  <c r="J8" i="34"/>
  <c r="J9" i="34"/>
  <c r="J10" i="34"/>
  <c r="J11" i="34"/>
  <c r="J12" i="34"/>
  <c r="J13" i="34"/>
  <c r="J14" i="34"/>
  <c r="J15" i="34"/>
  <c r="J16" i="34"/>
  <c r="J17" i="34"/>
  <c r="J18" i="34"/>
  <c r="J19" i="34"/>
  <c r="J20" i="34"/>
  <c r="J21" i="34"/>
  <c r="J22" i="34"/>
  <c r="J23" i="34"/>
  <c r="J24" i="34"/>
  <c r="J25" i="34"/>
  <c r="J26" i="34"/>
  <c r="J27" i="34"/>
  <c r="J28" i="34"/>
  <c r="J29" i="34"/>
  <c r="J30" i="34"/>
  <c r="J31" i="34"/>
  <c r="J32" i="34"/>
  <c r="J33" i="34"/>
  <c r="J34" i="34"/>
  <c r="J35" i="34"/>
  <c r="J36" i="34"/>
  <c r="J37" i="34"/>
  <c r="J38" i="34"/>
  <c r="J39" i="34"/>
  <c r="J40" i="34"/>
  <c r="J41" i="34"/>
  <c r="J42" i="34"/>
  <c r="J43" i="34"/>
  <c r="J44" i="34"/>
  <c r="J45" i="34"/>
  <c r="J46" i="34"/>
  <c r="J47" i="34"/>
  <c r="J48" i="34"/>
  <c r="J49" i="34"/>
  <c r="J50" i="34"/>
  <c r="J51" i="34"/>
  <c r="J52" i="34"/>
  <c r="J53" i="34"/>
  <c r="J54" i="34"/>
  <c r="J55" i="34"/>
  <c r="J56" i="34"/>
  <c r="J57" i="34"/>
  <c r="J58" i="34"/>
  <c r="J59" i="34"/>
  <c r="J60" i="34"/>
  <c r="J61" i="34"/>
  <c r="J62" i="34"/>
  <c r="J63" i="34"/>
  <c r="J64" i="34"/>
  <c r="J65" i="34"/>
  <c r="J66" i="34"/>
  <c r="J67" i="34"/>
  <c r="J68" i="34"/>
  <c r="J69" i="34"/>
  <c r="J70" i="34"/>
  <c r="J71" i="34"/>
  <c r="J72" i="34"/>
  <c r="J73" i="34"/>
  <c r="J74" i="34"/>
  <c r="J75" i="34"/>
  <c r="J76" i="34"/>
  <c r="J77" i="34"/>
  <c r="J78" i="34"/>
  <c r="J79" i="34"/>
  <c r="J80" i="34"/>
  <c r="J81" i="34"/>
  <c r="J82" i="34"/>
  <c r="J83" i="34"/>
  <c r="J84" i="34"/>
  <c r="J85" i="34"/>
  <c r="J86" i="34"/>
  <c r="J87" i="34"/>
  <c r="J88" i="34"/>
  <c r="J89" i="34"/>
  <c r="J90" i="34"/>
  <c r="J91" i="34"/>
  <c r="J92" i="34"/>
  <c r="J93" i="34"/>
  <c r="J94" i="34"/>
  <c r="J95" i="34"/>
  <c r="J96" i="34"/>
  <c r="J97" i="34"/>
  <c r="J98" i="34"/>
  <c r="J99" i="34"/>
  <c r="J100" i="34"/>
  <c r="J101" i="34"/>
  <c r="J102" i="34"/>
  <c r="J103" i="34"/>
  <c r="J104" i="34"/>
  <c r="J105" i="34"/>
  <c r="J106" i="34"/>
  <c r="E12" i="30" l="1"/>
  <c r="D12" i="30"/>
  <c r="C12" i="30"/>
  <c r="E11" i="30"/>
  <c r="D11" i="30"/>
  <c r="C11" i="30"/>
  <c r="E10" i="30"/>
  <c r="D10" i="30"/>
  <c r="C10" i="30"/>
  <c r="E9" i="30"/>
  <c r="D9" i="30"/>
  <c r="C9" i="30"/>
  <c r="E8" i="30"/>
  <c r="D8" i="30"/>
  <c r="C8" i="30"/>
  <c r="E7" i="30"/>
  <c r="D7" i="30"/>
  <c r="C7" i="30"/>
  <c r="D11" i="29"/>
  <c r="E28" i="28"/>
  <c r="H28" i="28" s="1"/>
  <c r="D28" i="28"/>
  <c r="G28" i="28" s="1"/>
  <c r="C28" i="28"/>
  <c r="F28" i="28" s="1"/>
  <c r="H27" i="28"/>
  <c r="G27" i="28"/>
  <c r="F27" i="28"/>
  <c r="H26" i="28"/>
  <c r="G26" i="28"/>
  <c r="F26" i="28"/>
  <c r="H25" i="28"/>
  <c r="G25" i="28"/>
  <c r="F25" i="28"/>
</calcChain>
</file>

<file path=xl/sharedStrings.xml><?xml version="1.0" encoding="utf-8"?>
<sst xmlns="http://schemas.openxmlformats.org/spreadsheetml/2006/main" count="362" uniqueCount="215">
  <si>
    <r>
      <t>Lecture </t>
    </r>
    <r>
      <rPr>
        <sz val="7.5"/>
        <color theme="1"/>
        <rFont val="Palatino Linotype"/>
        <family val="1"/>
      </rPr>
      <t>:</t>
    </r>
    <r>
      <rPr>
        <sz val="11"/>
        <color theme="1"/>
        <rFont val="Palatino Linotype"/>
        <family val="1"/>
      </rPr>
      <t xml:space="preserve"> </t>
    </r>
    <r>
      <rPr>
        <sz val="7.5"/>
        <color theme="1"/>
        <rFont val="Palatino Linotype"/>
        <family val="1"/>
      </rPr>
      <t>en 2023, 996 personnes ont été victimes d'un homicide en France et 4</t>
    </r>
    <r>
      <rPr>
        <u/>
        <sz val="7.5"/>
        <color rgb="FF008080"/>
        <rFont val="Palatino Linotype"/>
        <family val="1"/>
      </rPr>
      <t> </t>
    </r>
    <r>
      <rPr>
        <sz val="7.5"/>
        <color theme="1"/>
        <rFont val="Palatino Linotype"/>
        <family val="1"/>
      </rPr>
      <t>015 ont été victimes d’une tentative d’homicide.</t>
    </r>
  </si>
  <si>
    <r>
      <t>Champ </t>
    </r>
    <r>
      <rPr>
        <sz val="7.5"/>
        <color rgb="FF231F20"/>
        <rFont val="Palatino Linotype"/>
        <family val="1"/>
      </rPr>
      <t>: France.</t>
    </r>
  </si>
  <si>
    <r>
      <t>Source </t>
    </r>
    <r>
      <rPr>
        <i/>
        <sz val="7.5"/>
        <color rgb="FF231F20"/>
        <rFont val="Palatino Linotype"/>
        <family val="1"/>
      </rPr>
      <t>: SSMSI, base statistique des victimes enregistrées par la police et la gendarmerie entre 2016 et 2023.</t>
    </r>
  </si>
  <si>
    <t>Année</t>
  </si>
  <si>
    <t>Tentatives d'homicide</t>
  </si>
  <si>
    <t>Tentatives d'homicides</t>
  </si>
  <si>
    <t>Hors cadre familial</t>
  </si>
  <si>
    <t>Total</t>
  </si>
  <si>
    <t>Tentatives</t>
  </si>
  <si>
    <t>% - 2021 Thomicide</t>
  </si>
  <si>
    <t>% - 2022 Thomicide</t>
  </si>
  <si>
    <t>% - 2023 Thomicide</t>
  </si>
  <si>
    <t>% - 2023</t>
  </si>
  <si>
    <t>Femmes</t>
  </si>
  <si>
    <t>Hommes</t>
  </si>
  <si>
    <t>Hommes (77 %)</t>
  </si>
  <si>
    <t>Femmes (23 %)</t>
  </si>
  <si>
    <t xml:space="preserve">Femmes </t>
  </si>
  <si>
    <t xml:space="preserve">Hommes </t>
  </si>
  <si>
    <t>Ensemble</t>
  </si>
  <si>
    <t>0-14 ans</t>
  </si>
  <si>
    <t>15-29 ans</t>
  </si>
  <si>
    <t>30-44 ans</t>
  </si>
  <si>
    <t>45-59 ans</t>
  </si>
  <si>
    <t>60 ans ou plus</t>
  </si>
  <si>
    <r>
      <t>Champ </t>
    </r>
    <r>
      <rPr>
        <sz val="7.5"/>
        <color theme="1"/>
        <rFont val="Palatino Linotype"/>
        <family val="1"/>
      </rPr>
      <t>: France.</t>
    </r>
  </si>
  <si>
    <r>
      <t>Source :</t>
    </r>
    <r>
      <rPr>
        <sz val="7.5"/>
        <color rgb="FF231F20"/>
        <rFont val="Palatino Linotype"/>
        <family val="1"/>
      </rPr>
      <t xml:space="preserve"> </t>
    </r>
    <r>
      <rPr>
        <i/>
        <sz val="7.5"/>
        <color rgb="FF231F20"/>
        <rFont val="Palatino Linotype"/>
        <family val="1"/>
      </rPr>
      <t>SSMSI, base statistique des victimes enregistrées par la police et la gendarmerie en 2023</t>
    </r>
    <r>
      <rPr>
        <sz val="7.5"/>
        <color rgb="FF231F20"/>
        <rFont val="Palatino Linotype"/>
        <family val="1"/>
      </rPr>
      <t>.</t>
    </r>
  </si>
  <si>
    <t>France</t>
  </si>
  <si>
    <t>UE27 hors France</t>
  </si>
  <si>
    <t>Europe hors UE27</t>
  </si>
  <si>
    <t>Afrique</t>
  </si>
  <si>
    <t>Asie</t>
  </si>
  <si>
    <t>Amérique</t>
  </si>
  <si>
    <t>Indéterminée</t>
  </si>
  <si>
    <t>Taille d'unité urbaine</t>
  </si>
  <si>
    <t>Type d'infraction</t>
  </si>
  <si>
    <t>France métropolitaine</t>
  </si>
  <si>
    <t>de 2 000 à 5 000 habitants</t>
  </si>
  <si>
    <t>de 5 000 à 10 000 habitants</t>
  </si>
  <si>
    <t>de 10 000 à 20 000 habitants</t>
  </si>
  <si>
    <t>de 20 000 à 50 000 habitants</t>
  </si>
  <si>
    <t>de 50 000 à 100 000 habitants</t>
  </si>
  <si>
    <t>de 100 000 à 200 000 habitants</t>
  </si>
  <si>
    <t>de 200 000 à 2 000 000 habitants</t>
  </si>
  <si>
    <t>Unité urbaine de Paris</t>
  </si>
  <si>
    <t xml:space="preserve">Figure 5 - Nationalité des victimes d’homicide et de tentatives d’homicide en 2023 </t>
  </si>
  <si>
    <t>Effectifs</t>
  </si>
  <si>
    <t xml:space="preserve">% </t>
  </si>
  <si>
    <t>Part des hommes</t>
  </si>
  <si>
    <t>Ensemble des mis en cause</t>
  </si>
  <si>
    <t xml:space="preserve">Contexte intrafamilial </t>
  </si>
  <si>
    <t>Au sein de la famille, hors conjugal</t>
  </si>
  <si>
    <t xml:space="preserve">Caractéristiques des mis en cause </t>
  </si>
  <si>
    <t xml:space="preserve">Sexe </t>
  </si>
  <si>
    <r>
      <t>Femmes (52</t>
    </r>
    <r>
      <rPr>
        <sz val="9"/>
        <color rgb="FF000000"/>
        <rFont val="Calibri"/>
        <family val="2"/>
      </rPr>
      <t> </t>
    </r>
    <r>
      <rPr>
        <sz val="9"/>
        <color rgb="FF000000"/>
        <rFont val="Marianne Light"/>
        <family val="3"/>
      </rPr>
      <t>%*)</t>
    </r>
  </si>
  <si>
    <r>
      <t>Hommes (48</t>
    </r>
    <r>
      <rPr>
        <sz val="9"/>
        <color rgb="FF000000"/>
        <rFont val="Calibri"/>
        <family val="2"/>
      </rPr>
      <t> </t>
    </r>
    <r>
      <rPr>
        <sz val="9"/>
        <color rgb="FF000000"/>
        <rFont val="Marianne Light"/>
        <family val="3"/>
      </rPr>
      <t>%*)</t>
    </r>
  </si>
  <si>
    <t xml:space="preserve">Âge </t>
  </si>
  <si>
    <r>
      <t>Moins de 13</t>
    </r>
    <r>
      <rPr>
        <sz val="9"/>
        <color rgb="FF000000"/>
        <rFont val="Calibri"/>
        <family val="2"/>
      </rPr>
      <t> </t>
    </r>
    <r>
      <rPr>
        <sz val="9"/>
        <color rgb="FF000000"/>
        <rFont val="Marianne Light"/>
        <family val="3"/>
      </rPr>
      <t>ans (15</t>
    </r>
    <r>
      <rPr>
        <sz val="9"/>
        <color rgb="FF000000"/>
        <rFont val="Calibri"/>
        <family val="2"/>
      </rPr>
      <t> </t>
    </r>
    <r>
      <rPr>
        <sz val="9"/>
        <color rgb="FF000000"/>
        <rFont val="Marianne Light"/>
        <family val="3"/>
      </rPr>
      <t>%*)</t>
    </r>
  </si>
  <si>
    <r>
      <t>13 à 17</t>
    </r>
    <r>
      <rPr>
        <sz val="9"/>
        <color rgb="FF000000"/>
        <rFont val="Calibri"/>
        <family val="2"/>
      </rPr>
      <t> </t>
    </r>
    <r>
      <rPr>
        <sz val="9"/>
        <color rgb="FF000000"/>
        <rFont val="Marianne Light"/>
        <family val="3"/>
      </rPr>
      <t>ans (6</t>
    </r>
    <r>
      <rPr>
        <sz val="9"/>
        <color rgb="FF000000"/>
        <rFont val="Calibri"/>
        <family val="2"/>
      </rPr>
      <t> </t>
    </r>
    <r>
      <rPr>
        <sz val="9"/>
        <color rgb="FF000000"/>
        <rFont val="Marianne Light"/>
        <family val="3"/>
      </rPr>
      <t>%*)</t>
    </r>
  </si>
  <si>
    <r>
      <t>18 à 29</t>
    </r>
    <r>
      <rPr>
        <sz val="9"/>
        <color rgb="FF000000"/>
        <rFont val="Calibri"/>
        <family val="2"/>
      </rPr>
      <t> </t>
    </r>
    <r>
      <rPr>
        <sz val="9"/>
        <color rgb="FF000000"/>
        <rFont val="Marianne Light"/>
        <family val="3"/>
      </rPr>
      <t>ans (14</t>
    </r>
    <r>
      <rPr>
        <sz val="9"/>
        <color rgb="FF000000"/>
        <rFont val="Calibri"/>
        <family val="2"/>
      </rPr>
      <t> </t>
    </r>
    <r>
      <rPr>
        <sz val="9"/>
        <color rgb="FF000000"/>
        <rFont val="Marianne Light"/>
        <family val="3"/>
      </rPr>
      <t>%*)</t>
    </r>
  </si>
  <si>
    <r>
      <t>30 à 44</t>
    </r>
    <r>
      <rPr>
        <sz val="9"/>
        <color rgb="FF000000"/>
        <rFont val="Calibri"/>
        <family val="2"/>
      </rPr>
      <t> </t>
    </r>
    <r>
      <rPr>
        <sz val="9"/>
        <color rgb="FF000000"/>
        <rFont val="Marianne Light"/>
        <family val="3"/>
      </rPr>
      <t>ans (18</t>
    </r>
    <r>
      <rPr>
        <sz val="9"/>
        <color rgb="FF000000"/>
        <rFont val="Calibri"/>
        <family val="2"/>
      </rPr>
      <t> </t>
    </r>
    <r>
      <rPr>
        <sz val="9"/>
        <color rgb="FF000000"/>
        <rFont val="Marianne Light"/>
        <family val="3"/>
      </rPr>
      <t>%*)</t>
    </r>
  </si>
  <si>
    <r>
      <t>45 à 59</t>
    </r>
    <r>
      <rPr>
        <sz val="9"/>
        <color rgb="FF000000"/>
        <rFont val="Calibri"/>
        <family val="2"/>
      </rPr>
      <t> </t>
    </r>
    <r>
      <rPr>
        <sz val="9"/>
        <color rgb="FF000000"/>
        <rFont val="Marianne Light"/>
        <family val="3"/>
      </rPr>
      <t>ans (19</t>
    </r>
    <r>
      <rPr>
        <sz val="9"/>
        <color rgb="FF000000"/>
        <rFont val="Calibri"/>
        <family val="2"/>
      </rPr>
      <t> </t>
    </r>
    <r>
      <rPr>
        <sz val="9"/>
        <color rgb="FF000000"/>
        <rFont val="Marianne Light"/>
        <family val="3"/>
      </rPr>
      <t>%*)</t>
    </r>
  </si>
  <si>
    <r>
      <t>60 ans ou plus (27</t>
    </r>
    <r>
      <rPr>
        <sz val="9"/>
        <color rgb="FF000000"/>
        <rFont val="Calibri"/>
        <family val="2"/>
      </rPr>
      <t> </t>
    </r>
    <r>
      <rPr>
        <sz val="9"/>
        <color rgb="FF000000"/>
        <rFont val="Marianne Light"/>
        <family val="3"/>
      </rPr>
      <t>%*)</t>
    </r>
  </si>
  <si>
    <t>Nationalité</t>
  </si>
  <si>
    <r>
      <t>Français (92</t>
    </r>
    <r>
      <rPr>
        <sz val="9"/>
        <color rgb="FF000000"/>
        <rFont val="Calibri"/>
        <family val="2"/>
      </rPr>
      <t> </t>
    </r>
    <r>
      <rPr>
        <sz val="9"/>
        <color rgb="FF000000"/>
        <rFont val="Marianne Light"/>
        <family val="3"/>
      </rPr>
      <t>%*)</t>
    </r>
  </si>
  <si>
    <r>
      <t>Etrangers (8</t>
    </r>
    <r>
      <rPr>
        <sz val="9"/>
        <color rgb="FF000000"/>
        <rFont val="Calibri"/>
        <family val="2"/>
      </rPr>
      <t> </t>
    </r>
    <r>
      <rPr>
        <sz val="9"/>
        <color rgb="FF000000"/>
        <rFont val="Marianne Light"/>
        <family val="3"/>
      </rPr>
      <t>%*)</t>
    </r>
    <r>
      <rPr>
        <sz val="9"/>
        <color rgb="FF000000"/>
        <rFont val="Calibri"/>
        <family val="2"/>
      </rPr>
      <t> </t>
    </r>
    <r>
      <rPr>
        <sz val="9"/>
        <color rgb="FF000000"/>
        <rFont val="Marianne Light"/>
        <family val="3"/>
      </rPr>
      <t xml:space="preserve">: </t>
    </r>
  </si>
  <si>
    <r>
      <t>UE27 hors France (2</t>
    </r>
    <r>
      <rPr>
        <sz val="9"/>
        <color rgb="FF000000"/>
        <rFont val="Calibri"/>
        <family val="2"/>
      </rPr>
      <t> </t>
    </r>
    <r>
      <rPr>
        <sz val="9"/>
        <color rgb="FF000000"/>
        <rFont val="Marianne Light"/>
        <family val="3"/>
      </rPr>
      <t>%*)</t>
    </r>
  </si>
  <si>
    <r>
      <t>Europe hors UE27 (1</t>
    </r>
    <r>
      <rPr>
        <sz val="9"/>
        <color rgb="FF000000"/>
        <rFont val="Calibri"/>
        <family val="2"/>
      </rPr>
      <t> </t>
    </r>
    <r>
      <rPr>
        <sz val="9"/>
        <color rgb="FF000000"/>
        <rFont val="Marianne Light"/>
        <family val="3"/>
      </rPr>
      <t>%*)</t>
    </r>
  </si>
  <si>
    <r>
      <t>Afrique (3,5</t>
    </r>
    <r>
      <rPr>
        <sz val="9"/>
        <color rgb="FF000000"/>
        <rFont val="Calibri"/>
        <family val="2"/>
      </rPr>
      <t> </t>
    </r>
    <r>
      <rPr>
        <sz val="9"/>
        <color rgb="FF000000"/>
        <rFont val="Marianne Light"/>
        <family val="3"/>
      </rPr>
      <t>%*)</t>
    </r>
  </si>
  <si>
    <r>
      <t>Asie (1</t>
    </r>
    <r>
      <rPr>
        <sz val="9"/>
        <color rgb="FF000000"/>
        <rFont val="Calibri"/>
        <family val="2"/>
      </rPr>
      <t> </t>
    </r>
    <r>
      <rPr>
        <sz val="9"/>
        <color rgb="FF000000"/>
        <rFont val="Marianne Light"/>
        <family val="3"/>
      </rPr>
      <t xml:space="preserve">%*) </t>
    </r>
  </si>
  <si>
    <r>
      <t>Amérique, Océanie et indéterminée (0,5</t>
    </r>
    <r>
      <rPr>
        <sz val="9"/>
        <color rgb="FF000000"/>
        <rFont val="Calibri"/>
        <family val="2"/>
      </rPr>
      <t> </t>
    </r>
    <r>
      <rPr>
        <sz val="9"/>
        <color rgb="FF000000"/>
        <rFont val="Marianne Light"/>
        <family val="3"/>
      </rPr>
      <t>%*)</t>
    </r>
  </si>
  <si>
    <r>
      <t xml:space="preserve">Note : * </t>
    </r>
    <r>
      <rPr>
        <sz val="7.5"/>
        <color theme="1"/>
        <rFont val="Palatino Linotype"/>
        <family val="1"/>
      </rPr>
      <t xml:space="preserve">les pourcentages entre parenthèse donnent la répartition de l’ensemble de la population en France selon ces caractéristiques identifiées à partir des estimations de la population de l’Insee. </t>
    </r>
  </si>
  <si>
    <r>
      <t xml:space="preserve">Lecture : </t>
    </r>
    <r>
      <rPr>
        <sz val="7.5"/>
        <color theme="1"/>
        <rFont val="Palatino Linotype"/>
        <family val="1"/>
      </rPr>
      <t>en 2023, 3 462 personnes ont été mises en cause pour tentative d’homicide. 90 % sont des hommes. 1 638 d’entre eux sont âgés de 18 à 29 ans alors que 14 % de la population de France a entre 18 et 29 ans (données entre parenthèse dans le tableau).</t>
    </r>
  </si>
  <si>
    <r>
      <t xml:space="preserve">Sources : </t>
    </r>
    <r>
      <rPr>
        <i/>
        <sz val="7.5"/>
        <color theme="1"/>
        <rFont val="Palatino Linotype"/>
        <family val="1"/>
      </rPr>
      <t>SSMSI, base statistique des mis en cause pour des infractions élucidées par la police et la gendarmerie en 2023 ; Insee, estimations de la population 2023</t>
    </r>
    <r>
      <rPr>
        <sz val="7.5"/>
        <color rgb="FF231F20"/>
        <rFont val="Palatino Linotype"/>
        <family val="1"/>
      </rPr>
      <t>.</t>
    </r>
  </si>
  <si>
    <t>Figure 1 - Nombre de victimes de tentative d’homicide enregistrées entre 2016 et 2023</t>
  </si>
  <si>
    <t>Figure 2 -  Nombre de victimes de tentative d’homicide enregistrées entre 2021 et 2023 selon contexte intrafamilial</t>
  </si>
  <si>
    <r>
      <t xml:space="preserve">Champ : </t>
    </r>
    <r>
      <rPr>
        <sz val="7"/>
        <color rgb="FF000000"/>
        <rFont val="Marianne-Light"/>
      </rPr>
      <t>France.</t>
    </r>
  </si>
  <si>
    <r>
      <t xml:space="preserve">Note : </t>
    </r>
    <r>
      <rPr>
        <sz val="7"/>
        <color rgb="FF000000"/>
        <rFont val="Marianne-Light"/>
      </rPr>
      <t>Pour la définition de contexte intrafamilial voir la partie définitions.</t>
    </r>
  </si>
  <si>
    <r>
      <t xml:space="preserve">Lecture : </t>
    </r>
    <r>
      <rPr>
        <sz val="7"/>
        <color rgb="FF000000"/>
        <rFont val="Marianne-Light"/>
      </rPr>
      <t>En 2023, 85 % des victimes de tentative d’homicide enregistrées sont hors cadre familial et 11 % sont victimes dans le cadre conjugal.</t>
    </r>
  </si>
  <si>
    <r>
      <t xml:space="preserve">Source : </t>
    </r>
    <r>
      <rPr>
        <i/>
        <sz val="7"/>
        <color rgb="FF000000"/>
        <rFont val="Marianne-LightItalic"/>
      </rPr>
      <t>SSMSI, bases statistiques des victimes enregistrées par la police et la gendarmerie entre 2021 et 2023.</t>
    </r>
  </si>
  <si>
    <t>Tentatives d'homicide hors cadre familial</t>
  </si>
  <si>
    <t>Tentatives d'homicide conjugal</t>
  </si>
  <si>
    <t>Au tentatives d'homicide au sein de la famille</t>
  </si>
  <si>
    <t>Figure 3 – Nombre de victimes d’homicide en 2023 selon le sexe et le contexte familial</t>
  </si>
  <si>
    <r>
      <t xml:space="preserve">Lecture : </t>
    </r>
    <r>
      <rPr>
        <sz val="7"/>
        <color rgb="FF000000"/>
        <rFont val="Marianne-Light"/>
      </rPr>
      <t>En 2023, 56 % de femmes ont été victimes d’une tentative d’homicide en dehors du cadre familial, 35 % sont victimes dans le cadre conjugal et 9 % dans un contexte intrafamilial non conjugal.</t>
    </r>
  </si>
  <si>
    <r>
      <t xml:space="preserve">Source : </t>
    </r>
    <r>
      <rPr>
        <i/>
        <sz val="7"/>
        <color rgb="FF000000"/>
        <rFont val="Marianne-LightItalic"/>
      </rPr>
      <t>SSMSI, base statistique des victimes enregistrées par la police et la gendarmerie en 2023.</t>
    </r>
  </si>
  <si>
    <t>Figure 4 – Nombre de victimes de tentative d’homicide pour 100000 habitants de même sexe et âge en 2023</t>
  </si>
  <si>
    <t>Ensemble des tentatives d'homicide</t>
  </si>
  <si>
    <t>Tentatives d'homicide intrafamilial</t>
  </si>
  <si>
    <r>
      <t xml:space="preserve">Lecture : </t>
    </r>
    <r>
      <rPr>
        <sz val="7"/>
        <color rgb="FF000000"/>
        <rFont val="Marianne-Light"/>
      </rPr>
      <t>Sur 100 000 hommes âgés de 15 à 29 ans, 24,8 ont été victimes de tentative d’homicide enregistrées par la police et la gendarmerie en 2023. Sur 100 000 femmes âgées de 30 à 44 ans, 2,3 ont été victimes de tentative d’homicide dans le cadre familial (conjugal et autres liens intrafamiliaux).</t>
    </r>
  </si>
  <si>
    <r>
      <t xml:space="preserve">Source : </t>
    </r>
    <r>
      <rPr>
        <i/>
        <sz val="7"/>
        <color rgb="FF000000"/>
        <rFont val="Marianne-LightItalic"/>
      </rPr>
      <t>SSMSI, bases statistiques des victimes de crimes et délits enregistrés par la police et la gendarmerie en 2023.</t>
    </r>
  </si>
  <si>
    <r>
      <t xml:space="preserve">Note : </t>
    </r>
    <r>
      <rPr>
        <sz val="7.5"/>
        <color theme="1"/>
        <rFont val="Palatino Linotype"/>
        <family val="1"/>
      </rPr>
      <t>2 % des victimes de tentative d’homicide sont de nationalité inconnue ou celle-ci est non indiquée dans le logiciel de rédaction des procédures pénales</t>
    </r>
  </si>
  <si>
    <r>
      <t xml:space="preserve">Lecture : </t>
    </r>
    <r>
      <rPr>
        <sz val="7.5"/>
        <color theme="1"/>
        <rFont val="Palatino Linotype"/>
        <family val="1"/>
      </rPr>
      <t>79 % des personnes victimes d’homicide en 2023 sont de nationalité française.</t>
    </r>
    <r>
      <rPr>
        <b/>
        <sz val="7.5"/>
        <color theme="1"/>
        <rFont val="Palatino Linotype"/>
        <family val="1"/>
      </rPr>
      <t xml:space="preserve">
</t>
    </r>
  </si>
  <si>
    <t>France entière</t>
  </si>
  <si>
    <t>NA</t>
  </si>
  <si>
    <t>Mayotte</t>
  </si>
  <si>
    <t>La Réunion</t>
  </si>
  <si>
    <t>Guyane</t>
  </si>
  <si>
    <t>Martinique</t>
  </si>
  <si>
    <t>Guadeloupe</t>
  </si>
  <si>
    <t>Val-d'Oise</t>
  </si>
  <si>
    <t>Val-de-Marne</t>
  </si>
  <si>
    <t>Seine-Saint-Denis</t>
  </si>
  <si>
    <t>Hauts-de-Seine</t>
  </si>
  <si>
    <t>Essonne</t>
  </si>
  <si>
    <t>Territoire de Belfort</t>
  </si>
  <si>
    <t>Yonne</t>
  </si>
  <si>
    <t>Vosges</t>
  </si>
  <si>
    <t>Haute-Vienne</t>
  </si>
  <si>
    <t>Vienne</t>
  </si>
  <si>
    <t>Vendée</t>
  </si>
  <si>
    <t>Vaucluse</t>
  </si>
  <si>
    <t>Var</t>
  </si>
  <si>
    <t>Tarn-et-Garonne</t>
  </si>
  <si>
    <t>Tarn</t>
  </si>
  <si>
    <t>Somme</t>
  </si>
  <si>
    <t>Deux-Sèvres</t>
  </si>
  <si>
    <t>Yvelines</t>
  </si>
  <si>
    <t>Seine-et-Marne</t>
  </si>
  <si>
    <t>Seine-Maritime</t>
  </si>
  <si>
    <t>Paris</t>
  </si>
  <si>
    <t>Haute-Savoie</t>
  </si>
  <si>
    <t>Savoie</t>
  </si>
  <si>
    <t>Sarthe</t>
  </si>
  <si>
    <t>Saône-et-Loire</t>
  </si>
  <si>
    <t>Haute-Saône</t>
  </si>
  <si>
    <t>Rhône</t>
  </si>
  <si>
    <t>Haut-Rhin</t>
  </si>
  <si>
    <t>Bas-Rhin</t>
  </si>
  <si>
    <t>Pyrénées-Orientales</t>
  </si>
  <si>
    <t>Hautes-Pyrénées</t>
  </si>
  <si>
    <t>Pyrénées-Atlantiques</t>
  </si>
  <si>
    <t>Puy-de-Dôme</t>
  </si>
  <si>
    <t>Pas-de-Calais</t>
  </si>
  <si>
    <t>Orne</t>
  </si>
  <si>
    <t>Oise</t>
  </si>
  <si>
    <t>Nord</t>
  </si>
  <si>
    <t>Nièvre</t>
  </si>
  <si>
    <t>Moselle</t>
  </si>
  <si>
    <t>Morbihan</t>
  </si>
  <si>
    <t>Meuse</t>
  </si>
  <si>
    <t>Meurthe-et-Moselle</t>
  </si>
  <si>
    <t>Mayenne</t>
  </si>
  <si>
    <t>Haute-Marne</t>
  </si>
  <si>
    <t>Marne</t>
  </si>
  <si>
    <t>Manche</t>
  </si>
  <si>
    <t>Maine-et-Loire</t>
  </si>
  <si>
    <t>Lozère</t>
  </si>
  <si>
    <t>Lot-et-Garonne</t>
  </si>
  <si>
    <t>Lot</t>
  </si>
  <si>
    <t>Loiret</t>
  </si>
  <si>
    <t>Loire-Atlantique</t>
  </si>
  <si>
    <t>Haute-Loire</t>
  </si>
  <si>
    <t>Loire</t>
  </si>
  <si>
    <t>Loir-et-Cher</t>
  </si>
  <si>
    <t>Landes</t>
  </si>
  <si>
    <t>Jura</t>
  </si>
  <si>
    <t>Isère</t>
  </si>
  <si>
    <t>Indre-et-Loire</t>
  </si>
  <si>
    <t>Indre</t>
  </si>
  <si>
    <t>Ille-et-Vilaine</t>
  </si>
  <si>
    <t>Hérault</t>
  </si>
  <si>
    <t>Gironde</t>
  </si>
  <si>
    <t>Gers</t>
  </si>
  <si>
    <t>Haute-Garonne</t>
  </si>
  <si>
    <t>Gard</t>
  </si>
  <si>
    <t>Haute-Corse</t>
  </si>
  <si>
    <t>2B</t>
  </si>
  <si>
    <t>Corse-du-Sud</t>
  </si>
  <si>
    <t>2A</t>
  </si>
  <si>
    <t>Finistère</t>
  </si>
  <si>
    <t>Eure-et-Loir</t>
  </si>
  <si>
    <t>Eure</t>
  </si>
  <si>
    <t>Drôme</t>
  </si>
  <si>
    <t>Doubs</t>
  </si>
  <si>
    <t>Dordogne</t>
  </si>
  <si>
    <t>Creuse</t>
  </si>
  <si>
    <t>Côtes-d'Armor</t>
  </si>
  <si>
    <t>Côte-d'Or</t>
  </si>
  <si>
    <t>Corrèze</t>
  </si>
  <si>
    <t>Cher</t>
  </si>
  <si>
    <t>Charente-Maritime</t>
  </si>
  <si>
    <t>Charente</t>
  </si>
  <si>
    <t>Cantal</t>
  </si>
  <si>
    <t>Calvados</t>
  </si>
  <si>
    <t>Bouches-du-Rhône</t>
  </si>
  <si>
    <t>Aveyron</t>
  </si>
  <si>
    <t>Aude</t>
  </si>
  <si>
    <t>Aube</t>
  </si>
  <si>
    <t>Ariège</t>
  </si>
  <si>
    <t>Ardennes</t>
  </si>
  <si>
    <t>Ardèche</t>
  </si>
  <si>
    <t>Alpes-Maritimes</t>
  </si>
  <si>
    <t>Hautes-Alpes</t>
  </si>
  <si>
    <t>Alpes-de-Haute-Provence</t>
  </si>
  <si>
    <t>Allier</t>
  </si>
  <si>
    <t>Aisne</t>
  </si>
  <si>
    <t>Ain</t>
  </si>
  <si>
    <t>2022-2023</t>
  </si>
  <si>
    <t>Évolution du nombre de faits entre 2022 et 2023</t>
  </si>
  <si>
    <t>Nombre de faits constatés en 2023</t>
  </si>
  <si>
    <t>Nombre de faits constatés en 2022</t>
  </si>
  <si>
    <t>Taux pour 1 000 habitants/logements moyen sur la période 2021-2023</t>
  </si>
  <si>
    <t>Taux pour 1 000 habitants/logements en 2023</t>
  </si>
  <si>
    <t>Libellé de département</t>
  </si>
  <si>
    <t>Numéro de département</t>
  </si>
  <si>
    <r>
      <t xml:space="preserve">Figure 6 &gt; </t>
    </r>
    <r>
      <rPr>
        <b/>
        <sz val="9"/>
        <color rgb="FF000000"/>
        <rFont val="Marianne-Bold"/>
      </rPr>
      <t>Nombre moyen de victimes de tentative d’homicide enregistrées pour 100 000 habitants par département de commission sur la période 2016 à 2023</t>
    </r>
  </si>
  <si>
    <r>
      <t xml:space="preserve">Lecture : </t>
    </r>
    <r>
      <rPr>
        <sz val="7"/>
        <color rgb="FF000000"/>
        <rFont val="Marianne-Light"/>
      </rPr>
      <t>La dernière classe est constituée des départements dont le nombre de tentatives d’homicide moyen pour 100 000 habitants entre 2016 et 2023 est compris entre 24,1 et 49,5 tentatives ; les deux départements qui composent cette classe sont la Guyane et la Guadeloupe.</t>
    </r>
  </si>
  <si>
    <r>
      <t xml:space="preserve">Sources : </t>
    </r>
    <r>
      <rPr>
        <i/>
        <sz val="7"/>
        <color rgb="FF000000"/>
        <rFont val="Marianne-LightItalic"/>
      </rPr>
      <t>SSMSI, bases statistiques communales de la délinquance enregistrée par la police et la gendarmerie entre 2016 et 2023 ; Insee, recensement de la population 2021 (pour Mayotte le recensement de la population 2017).</t>
    </r>
  </si>
  <si>
    <t>Figure 6 - Nombre de victimes de tentative d’homicide enregistrées pour 100 000 habitants en 2023, par taille d’unité urbaine</t>
  </si>
  <si>
    <r>
      <t xml:space="preserve">Lecture : </t>
    </r>
    <r>
      <rPr>
        <sz val="7"/>
        <color rgb="FF000000"/>
        <rFont val="Marianne-Light"/>
      </rPr>
      <t>Dans les unités urbaines de France recensant entre 100 000 et 200 000 habitants, 11,7 victimes de tentative d’homicide pour 100 000 habitants ont été enregistrées en 2023 (barre bleue), alors que sur l’ensemble des unités urbaines de même taille en France métropolitaine ce taux est de 7,3 (point jaune).</t>
    </r>
  </si>
  <si>
    <r>
      <t xml:space="preserve">Sources : </t>
    </r>
    <r>
      <rPr>
        <i/>
        <sz val="7"/>
        <color rgb="FF000000"/>
        <rFont val="Marianne-LightItalic"/>
      </rPr>
      <t>SSMSI, base statistique communale de la délinquance enregistrée par la police et la gendarmerie en 2023 ; Insee, recensement de la population 2021 (pour Mayotte le recensement de la population 2017)</t>
    </r>
  </si>
  <si>
    <t>Conjugal</t>
  </si>
  <si>
    <r>
      <t xml:space="preserve">Figure 7 - </t>
    </r>
    <r>
      <rPr>
        <b/>
        <sz val="9.5"/>
        <color theme="1"/>
        <rFont val="Palatino Linotype"/>
        <family val="1"/>
      </rPr>
      <t>Nombre de personnes mis en cause pour des tentatives d’homicide élucidées en 2023 par sexe, âge, nationalité et contexte intrafamilial</t>
    </r>
  </si>
  <si>
    <t>Hors unité urbaine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</si>
</sst>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
    <numFmt numFmtId="165" formatCode="0.0%"/>
    <numFmt numFmtId="166" formatCode="0.0"/>
    <numFmt numFmtId="167" formatCode="0__%"/>
    <numFmt numFmtId="168" formatCode="_-* #,##0\ _€_-;\-* #,##0\ _€_-;_-* &quot;-&quot;??\ _€_-;_-@_-"/>
  </numFmts>
  <fonts count="51"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000000"/>
      <name val="Calibri"/>
      <family val="2"/>
      <scheme val="minor"/>
    </font>
    <font>
      <b/>
      <sz val="7.5"/>
      <color rgb="FF231F20"/>
      <name val="Palatino Linotype"/>
      <family val="1"/>
    </font>
    <font>
      <sz val="7.5"/>
      <color theme="1"/>
      <name val="Palatino Linotype"/>
      <family val="1"/>
    </font>
    <font>
      <sz val="11"/>
      <color theme="1"/>
      <name val="Palatino Linotype"/>
      <family val="1"/>
    </font>
    <font>
      <u/>
      <sz val="7.5"/>
      <color rgb="FF008080"/>
      <name val="Palatino Linotype"/>
      <family val="1"/>
    </font>
    <font>
      <sz val="7.5"/>
      <color rgb="FF231F20"/>
      <name val="Palatino Linotype"/>
      <family val="1"/>
    </font>
    <font>
      <sz val="8.5"/>
      <color theme="1"/>
      <name val="Palatino Linotype"/>
      <family val="1"/>
    </font>
    <font>
      <b/>
      <i/>
      <sz val="7.5"/>
      <color rgb="FF231F20"/>
      <name val="Palatino Linotype"/>
      <family val="1"/>
    </font>
    <font>
      <i/>
      <sz val="7.5"/>
      <color rgb="FF231F20"/>
      <name val="Palatino Linotype"/>
      <family val="1"/>
    </font>
    <font>
      <sz val="10"/>
      <color rgb="FF000000"/>
      <name val="Marianne"/>
      <family val="3"/>
    </font>
    <font>
      <sz val="10"/>
      <name val="Marianne"/>
      <family val="3"/>
    </font>
    <font>
      <b/>
      <sz val="9.5"/>
      <color rgb="FF231F20"/>
      <name val="Palatino Linotype"/>
      <family val="1"/>
    </font>
    <font>
      <i/>
      <sz val="9"/>
      <color theme="1"/>
      <name val="Calibri"/>
      <family val="2"/>
      <scheme val="minor"/>
    </font>
    <font>
      <sz val="9"/>
      <color theme="1"/>
      <name val="Calibri"/>
      <family val="2"/>
      <scheme val="minor"/>
    </font>
    <font>
      <b/>
      <i/>
      <sz val="10"/>
      <color theme="1"/>
      <name val="Calibri"/>
      <family val="2"/>
      <scheme val="minor"/>
    </font>
    <font>
      <sz val="10"/>
      <color theme="1"/>
      <name val="Calibri"/>
      <family val="2"/>
      <scheme val="minor"/>
    </font>
    <font>
      <b/>
      <sz val="7.5"/>
      <color theme="1"/>
      <name val="Palatino Linotype"/>
      <family val="1"/>
    </font>
    <font>
      <sz val="20"/>
      <name val="Calibri"/>
      <family val="2"/>
      <scheme val="minor"/>
    </font>
    <font>
      <b/>
      <sz val="9.5"/>
      <color theme="1"/>
      <name val="Palatino Linotype"/>
      <family val="1"/>
    </font>
    <font>
      <b/>
      <sz val="9"/>
      <color rgb="FF000000"/>
      <name val="Calibri"/>
      <family val="2"/>
    </font>
    <font>
      <b/>
      <sz val="9"/>
      <color rgb="FF000000"/>
      <name val="Marianne Light"/>
      <family val="3"/>
    </font>
    <font>
      <b/>
      <sz val="9"/>
      <color rgb="FFFFFFFF"/>
      <name val="Marianne Light"/>
      <family val="3"/>
    </font>
    <font>
      <sz val="9"/>
      <color rgb="FF000000"/>
      <name val="Marianne Light"/>
      <family val="3"/>
    </font>
    <font>
      <sz val="9"/>
      <color rgb="FF000000"/>
      <name val="Calibri"/>
      <family val="2"/>
    </font>
    <font>
      <b/>
      <sz val="12"/>
      <color rgb="FF474F8F"/>
      <name val="Palatino Linotype"/>
      <family val="1"/>
    </font>
    <font>
      <i/>
      <sz val="7.5"/>
      <color theme="1"/>
      <name val="Palatino Linotype"/>
      <family val="1"/>
    </font>
    <font>
      <b/>
      <i/>
      <sz val="7.5"/>
      <color theme="1"/>
      <name val="Palatino Linotype"/>
      <family val="1"/>
    </font>
    <font>
      <sz val="7"/>
      <color rgb="FF000000"/>
      <name val="Marianne-Medium"/>
    </font>
    <font>
      <sz val="7"/>
      <color rgb="FF000000"/>
      <name val="Marianne-Light"/>
    </font>
    <font>
      <i/>
      <sz val="7"/>
      <color rgb="FF000000"/>
      <name val="Marianne-LightItalic"/>
    </font>
    <font>
      <i/>
      <sz val="7"/>
      <color rgb="FF000000"/>
      <name val="Marianne-MediumItalic"/>
    </font>
    <font>
      <b/>
      <sz val="9"/>
      <color rgb="FF2E5DA7"/>
      <name val="Marianne-Bold"/>
    </font>
    <font>
      <b/>
      <sz val="9"/>
      <color rgb="FF000000"/>
      <name val="Marianne-Bold"/>
    </font>
  </fonts>
  <fills count="39">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FFFFFF"/>
        <bgColor indexed="64"/>
      </patternFill>
    </fill>
    <fill>
      <patternFill patternType="solid">
        <fgColor rgb="FF4472C4"/>
        <bgColor indexed="64"/>
      </patternFill>
    </fill>
    <fill>
      <patternFill patternType="solid">
        <fgColor rgb="FFFFF2CC"/>
        <bgColor indexed="64"/>
      </patternFill>
    </fill>
    <fill>
      <patternFill patternType="solid">
        <fgColor rgb="FFD9E2F3"/>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theme="4"/>
      </top>
      <bottom/>
      <diagonal/>
    </border>
    <border>
      <left/>
      <right style="thin">
        <color theme="4"/>
      </right>
      <top style="thin">
        <color theme="4"/>
      </top>
      <bottom/>
      <diagonal/>
    </border>
    <border>
      <left/>
      <right/>
      <top/>
      <bottom style="thin">
        <color indexed="64"/>
      </bottom>
      <diagonal/>
    </border>
    <border>
      <left/>
      <right style="thin">
        <color indexed="64"/>
      </right>
      <top/>
      <bottom style="thin">
        <color indexed="64"/>
      </bottom>
      <diagonal/>
    </border>
    <border>
      <left/>
      <right/>
      <top style="medium">
        <color rgb="FF4472C4"/>
      </top>
      <bottom style="medium">
        <color rgb="FF4472C4"/>
      </bottom>
      <diagonal/>
    </border>
    <border>
      <left/>
      <right style="medium">
        <color rgb="FF4472C4"/>
      </right>
      <top style="medium">
        <color rgb="FF4472C4"/>
      </top>
      <bottom style="medium">
        <color rgb="FF4472C4"/>
      </bottom>
      <diagonal/>
    </border>
    <border>
      <left style="medium">
        <color rgb="FF8EAADB"/>
      </left>
      <right style="medium">
        <color rgb="FF8EAADB"/>
      </right>
      <top/>
      <bottom style="medium">
        <color rgb="FF8EAADB"/>
      </bottom>
      <diagonal/>
    </border>
    <border>
      <left/>
      <right style="medium">
        <color rgb="FF8EAADB"/>
      </right>
      <top/>
      <bottom style="medium">
        <color rgb="FF8EAADB"/>
      </bottom>
      <diagonal/>
    </border>
  </borders>
  <cellStyleXfs count="52">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4" applyNumberFormat="0" applyAlignment="0" applyProtection="0"/>
    <xf numFmtId="0" fontId="11" fillId="7" borderId="5" applyNumberFormat="0" applyAlignment="0" applyProtection="0"/>
    <xf numFmtId="0" fontId="12" fillId="7" borderId="4" applyNumberFormat="0" applyAlignment="0" applyProtection="0"/>
    <xf numFmtId="0" fontId="13" fillId="0" borderId="6" applyNumberFormat="0" applyFill="0" applyAlignment="0" applyProtection="0"/>
    <xf numFmtId="0" fontId="14" fillId="8" borderId="7" applyNumberFormat="0" applyAlignment="0" applyProtection="0"/>
    <xf numFmtId="0" fontId="15" fillId="0" borderId="0" applyNumberFormat="0" applyFill="0" applyBorder="0" applyAlignment="0" applyProtection="0"/>
    <xf numFmtId="0" fontId="2" fillId="9" borderId="8" applyNumberFormat="0" applyFont="0" applyAlignment="0" applyProtection="0"/>
    <xf numFmtId="0" fontId="16" fillId="0" borderId="0" applyNumberFormat="0" applyFill="0" applyBorder="0" applyAlignment="0" applyProtection="0"/>
    <xf numFmtId="0" fontId="1" fillId="0" borderId="9" applyNumberFormat="0" applyFill="0" applyAlignment="0" applyProtection="0"/>
    <xf numFmtId="0" fontId="17"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7" fillId="33" borderId="0" applyNumberFormat="0" applyBorder="0" applyAlignment="0" applyProtection="0"/>
    <xf numFmtId="43" fontId="2" fillId="0" borderId="0" applyFont="0" applyFill="0" applyBorder="0" applyAlignment="0" applyProtection="0"/>
    <xf numFmtId="0" fontId="18"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9" borderId="8"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0" fontId="0" fillId="2" borderId="0" xfId="0" applyFill="1"/>
    <xf numFmtId="0" fontId="1" fillId="2" borderId="0" xfId="0" applyFont="1" applyFill="1"/>
    <xf numFmtId="0" fontId="19" fillId="0" borderId="0" xfId="0" applyFont="1" applyAlignment="1">
      <alignment horizontal="left" vertical="center"/>
    </xf>
    <xf numFmtId="0" fontId="19" fillId="2" borderId="0" xfId="0" applyFont="1" applyFill="1" applyAlignment="1">
      <alignment horizontal="left" vertical="center"/>
    </xf>
    <xf numFmtId="0" fontId="24" fillId="2" borderId="0" xfId="0" applyFont="1" applyFill="1" applyAlignment="1">
      <alignment vertical="center" wrapText="1"/>
    </xf>
    <xf numFmtId="0" fontId="25" fillId="0" borderId="0" xfId="0" applyFont="1" applyAlignment="1">
      <alignment horizontal="left" vertical="center"/>
    </xf>
    <xf numFmtId="0" fontId="27" fillId="34" borderId="10" xfId="44" applyFont="1" applyFill="1" applyBorder="1" applyAlignment="1">
      <alignment vertical="center"/>
    </xf>
    <xf numFmtId="0" fontId="28" fillId="0" borderId="10" xfId="44" applyNumberFormat="1" applyFont="1" applyFill="1" applyBorder="1" applyAlignment="1">
      <alignment horizontal="center" vertical="center"/>
    </xf>
    <xf numFmtId="1" fontId="0" fillId="35" borderId="10" xfId="0" applyNumberFormat="1" applyFont="1" applyFill="1" applyBorder="1" applyAlignment="1">
      <alignment horizontal="center"/>
    </xf>
    <xf numFmtId="164" fontId="0" fillId="2" borderId="0" xfId="0" applyNumberFormat="1" applyFill="1"/>
    <xf numFmtId="9" fontId="0" fillId="2" borderId="0" xfId="51" applyFont="1" applyFill="1"/>
    <xf numFmtId="0" fontId="28" fillId="0" borderId="10" xfId="44" applyFont="1" applyFill="1" applyBorder="1" applyAlignment="1">
      <alignment horizontal="center" vertical="center"/>
    </xf>
    <xf numFmtId="1" fontId="18" fillId="0" borderId="10" xfId="44" applyNumberFormat="1" applyBorder="1" applyAlignment="1">
      <alignment horizontal="center"/>
    </xf>
    <xf numFmtId="1" fontId="0" fillId="2" borderId="0" xfId="0" applyNumberFormat="1" applyFill="1"/>
    <xf numFmtId="0" fontId="29" fillId="2" borderId="0" xfId="0" applyFont="1" applyFill="1" applyAlignment="1">
      <alignment vertical="center"/>
    </xf>
    <xf numFmtId="0" fontId="0" fillId="2" borderId="0" xfId="0" applyFill="1" applyBorder="1"/>
    <xf numFmtId="0" fontId="1" fillId="2" borderId="0" xfId="0" applyFont="1" applyFill="1" applyBorder="1" applyAlignment="1">
      <alignment horizontal="center" vertical="center" wrapText="1"/>
    </xf>
    <xf numFmtId="9" fontId="30" fillId="2" borderId="0" xfId="0" quotePrefix="1" applyNumberFormat="1" applyFont="1" applyFill="1" applyBorder="1" applyAlignment="1">
      <alignment horizontal="center" wrapText="1"/>
    </xf>
    <xf numFmtId="1" fontId="0" fillId="2" borderId="0" xfId="0" applyNumberFormat="1" applyFill="1" applyBorder="1"/>
    <xf numFmtId="165" fontId="31" fillId="2" borderId="0" xfId="51" applyNumberFormat="1" applyFont="1" applyFill="1" applyBorder="1"/>
    <xf numFmtId="9" fontId="31" fillId="2" borderId="0" xfId="51" applyNumberFormat="1" applyFont="1" applyFill="1" applyBorder="1"/>
    <xf numFmtId="9" fontId="31" fillId="2" borderId="0" xfId="51" applyFont="1" applyFill="1" applyBorder="1"/>
    <xf numFmtId="0" fontId="0" fillId="2" borderId="10" xfId="0" applyFill="1" applyBorder="1" applyAlignment="1">
      <alignment vertical="center"/>
    </xf>
    <xf numFmtId="9" fontId="30" fillId="2" borderId="0" xfId="0" quotePrefix="1" applyNumberFormat="1" applyFont="1" applyFill="1" applyAlignment="1">
      <alignment horizontal="center" vertical="center" wrapText="1"/>
    </xf>
    <xf numFmtId="0" fontId="0" fillId="2" borderId="11" xfId="0" applyFill="1" applyBorder="1"/>
    <xf numFmtId="0" fontId="0" fillId="2" borderId="10" xfId="0" applyFill="1" applyBorder="1"/>
    <xf numFmtId="0" fontId="1" fillId="2" borderId="10" xfId="0" applyFont="1" applyFill="1" applyBorder="1" applyAlignment="1">
      <alignment vertical="center" wrapText="1"/>
    </xf>
    <xf numFmtId="0" fontId="0" fillId="2" borderId="10" xfId="0" applyFill="1" applyBorder="1" applyAlignment="1">
      <alignment horizontal="center" vertical="center" wrapText="1"/>
    </xf>
    <xf numFmtId="166" fontId="0" fillId="2" borderId="0" xfId="0" applyNumberFormat="1" applyFill="1"/>
    <xf numFmtId="0" fontId="0" fillId="2" borderId="10" xfId="0" applyFill="1" applyBorder="1" applyAlignment="1">
      <alignment horizontal="center" vertical="center"/>
    </xf>
    <xf numFmtId="166" fontId="0" fillId="2" borderId="10" xfId="0" applyNumberFormat="1" applyFill="1" applyBorder="1"/>
    <xf numFmtId="0" fontId="29" fillId="0" borderId="0" xfId="0" applyFont="1" applyAlignment="1">
      <alignment horizontal="left" vertical="center"/>
    </xf>
    <xf numFmtId="0" fontId="0" fillId="2" borderId="0" xfId="0" applyFill="1" applyAlignment="1">
      <alignment horizontal="right"/>
    </xf>
    <xf numFmtId="0" fontId="32" fillId="2" borderId="0" xfId="0" applyFont="1" applyFill="1"/>
    <xf numFmtId="0" fontId="33" fillId="2" borderId="0" xfId="0" applyFont="1" applyFill="1"/>
    <xf numFmtId="0" fontId="34" fillId="2" borderId="0" xfId="0" applyFont="1" applyFill="1" applyAlignment="1">
      <alignment vertical="center"/>
    </xf>
    <xf numFmtId="0" fontId="0" fillId="2" borderId="0" xfId="0" applyFont="1" applyFill="1"/>
    <xf numFmtId="0" fontId="19" fillId="2" borderId="0" xfId="0" applyFont="1" applyFill="1"/>
    <xf numFmtId="0" fontId="0" fillId="2" borderId="10" xfId="0" applyFill="1" applyBorder="1" applyAlignment="1">
      <alignment vertical="center" wrapText="1"/>
    </xf>
    <xf numFmtId="167" fontId="0" fillId="2" borderId="10" xfId="51" applyNumberFormat="1" applyFont="1" applyFill="1" applyBorder="1" applyAlignment="1">
      <alignment wrapText="1"/>
    </xf>
    <xf numFmtId="168" fontId="0" fillId="2" borderId="0" xfId="50" applyNumberFormat="1" applyFont="1" applyFill="1"/>
    <xf numFmtId="10" fontId="0" fillId="2" borderId="0" xfId="0" applyNumberFormat="1" applyFill="1"/>
    <xf numFmtId="0" fontId="1" fillId="2" borderId="0" xfId="0" applyFont="1" applyFill="1" applyBorder="1"/>
    <xf numFmtId="0" fontId="35" fillId="2" borderId="0" xfId="0" applyFont="1" applyFill="1"/>
    <xf numFmtId="0" fontId="37" fillId="36" borderId="16" xfId="0" applyFont="1" applyFill="1" applyBorder="1" applyAlignment="1">
      <alignment horizontal="center" vertical="center"/>
    </xf>
    <xf numFmtId="0" fontId="39" fillId="36" borderId="16" xfId="0" applyFont="1" applyFill="1" applyBorder="1" applyAlignment="1">
      <alignment horizontal="center" vertical="center"/>
    </xf>
    <xf numFmtId="0" fontId="39" fillId="36" borderId="17" xfId="0" applyFont="1" applyFill="1" applyBorder="1" applyAlignment="1">
      <alignment horizontal="center" vertical="center"/>
    </xf>
    <xf numFmtId="0" fontId="39" fillId="36" borderId="16" xfId="0" applyFont="1" applyFill="1" applyBorder="1" applyAlignment="1">
      <alignment horizontal="center" vertical="center" wrapText="1"/>
    </xf>
    <xf numFmtId="0" fontId="38" fillId="37" borderId="18" xfId="0" applyFont="1" applyFill="1" applyBorder="1" applyAlignment="1">
      <alignment vertical="center"/>
    </xf>
    <xf numFmtId="0" fontId="38" fillId="37" borderId="19" xfId="0" applyFont="1" applyFill="1" applyBorder="1" applyAlignment="1">
      <alignment horizontal="center" vertical="center"/>
    </xf>
    <xf numFmtId="0" fontId="38" fillId="38" borderId="18" xfId="0" applyFont="1" applyFill="1" applyBorder="1" applyAlignment="1">
      <alignment vertical="center"/>
    </xf>
    <xf numFmtId="0" fontId="37" fillId="38" borderId="19" xfId="0" applyFont="1" applyFill="1" applyBorder="1" applyAlignment="1">
      <alignment horizontal="center" vertical="center"/>
    </xf>
    <xf numFmtId="0" fontId="40" fillId="0" borderId="18" xfId="0" applyFont="1" applyBorder="1" applyAlignment="1">
      <alignment vertical="center"/>
    </xf>
    <xf numFmtId="0" fontId="40" fillId="0" borderId="19" xfId="0" applyFont="1" applyBorder="1" applyAlignment="1">
      <alignment horizontal="center" vertical="center"/>
    </xf>
    <xf numFmtId="0" fontId="40" fillId="0" borderId="18" xfId="0" applyFont="1" applyBorder="1" applyAlignment="1">
      <alignment vertical="center" wrapText="1"/>
    </xf>
    <xf numFmtId="9" fontId="0" fillId="2" borderId="10" xfId="51" applyFont="1" applyFill="1" applyBorder="1"/>
    <xf numFmtId="0" fontId="27" fillId="34" borderId="10" xfId="44" applyFont="1" applyFill="1" applyBorder="1" applyAlignment="1">
      <alignment vertical="center" wrapText="1"/>
    </xf>
    <xf numFmtId="0" fontId="45" fillId="0" borderId="0" xfId="0" applyFont="1"/>
    <xf numFmtId="0" fontId="46" fillId="0" borderId="0" xfId="0" applyFont="1"/>
    <xf numFmtId="0" fontId="48" fillId="0" borderId="0" xfId="0" applyFont="1"/>
    <xf numFmtId="0" fontId="47" fillId="0" borderId="0" xfId="0" applyFont="1"/>
    <xf numFmtId="0" fontId="46" fillId="2" borderId="0" xfId="0" applyFont="1" applyFill="1"/>
    <xf numFmtId="0" fontId="45" fillId="2" borderId="0" xfId="0" applyFont="1" applyFill="1"/>
    <xf numFmtId="0" fontId="48" fillId="2" borderId="0" xfId="0" applyFont="1" applyFill="1"/>
    <xf numFmtId="0" fontId="34" fillId="2" borderId="0" xfId="0" applyFont="1" applyFill="1" applyAlignment="1">
      <alignment horizontal="left" vertical="center"/>
    </xf>
    <xf numFmtId="0" fontId="0" fillId="0" borderId="0" xfId="0" applyAlignment="1">
      <alignment horizontal="left"/>
    </xf>
    <xf numFmtId="3" fontId="0" fillId="0" borderId="0" xfId="0" applyNumberFormat="1"/>
    <xf numFmtId="0" fontId="49" fillId="0" borderId="0" xfId="0" applyFont="1"/>
    <xf numFmtId="0" fontId="50" fillId="0" borderId="0" xfId="0" applyFont="1"/>
    <xf numFmtId="0" fontId="2" fillId="2" borderId="12" xfId="0" applyFont="1" applyFill="1" applyBorder="1"/>
    <xf numFmtId="0" fontId="2" fillId="2" borderId="13" xfId="0" applyFont="1" applyFill="1" applyBorder="1"/>
    <xf numFmtId="0" fontId="15" fillId="2" borderId="0" xfId="0" applyFont="1" applyFill="1"/>
    <xf numFmtId="0" fontId="15" fillId="2" borderId="0" xfId="0" applyFont="1" applyFill="1" applyBorder="1" applyAlignment="1">
      <alignment vertical="center" wrapText="1"/>
    </xf>
    <xf numFmtId="0" fontId="15" fillId="2" borderId="0" xfId="0" applyFont="1" applyFill="1" applyAlignment="1">
      <alignment vertical="center" wrapText="1"/>
    </xf>
    <xf numFmtId="0" fontId="47" fillId="2" borderId="0" xfId="0" applyFont="1" applyFill="1"/>
    <xf numFmtId="0" fontId="42" fillId="2" borderId="0" xfId="0" applyFont="1" applyFill="1" applyAlignment="1">
      <alignment horizontal="left" vertical="center"/>
    </xf>
    <xf numFmtId="0" fontId="36" fillId="2" borderId="0" xfId="0" applyFont="1" applyFill="1" applyAlignment="1">
      <alignment horizontal="justify" vertical="center"/>
    </xf>
    <xf numFmtId="0" fontId="44" fillId="2" borderId="0" xfId="0" applyFont="1" applyFill="1" applyAlignment="1">
      <alignment horizontal="left" vertical="center"/>
    </xf>
    <xf numFmtId="0" fontId="0" fillId="2" borderId="10" xfId="0" applyFill="1" applyBorder="1" applyAlignment="1">
      <alignment horizontal="center"/>
    </xf>
    <xf numFmtId="0" fontId="0" fillId="2" borderId="0" xfId="0" applyFill="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cellXfs>
  <cellStyles count="52">
    <cellStyle name="20 % - Accent1" xfId="20" builtinId="30" customBuiltin="1"/>
    <cellStyle name="20 % - Accent2" xfId="24" builtinId="34" customBuiltin="1"/>
    <cellStyle name="20 % - Accent3" xfId="28" builtinId="38" customBuiltin="1"/>
    <cellStyle name="20 % - Accent4" xfId="32" builtinId="42" customBuiltin="1"/>
    <cellStyle name="20 % - Accent5" xfId="36" builtinId="46" customBuiltin="1"/>
    <cellStyle name="20 % - Accent6" xfId="40" builtinId="50" customBuiltin="1"/>
    <cellStyle name="40 % - Accent1" xfId="21" builtinId="31" customBuiltin="1"/>
    <cellStyle name="40 % - Accent2" xfId="25" builtinId="35" customBuiltin="1"/>
    <cellStyle name="40 % - Accent3" xfId="29" builtinId="39" customBuiltin="1"/>
    <cellStyle name="40 % - Accent4" xfId="33" builtinId="43" customBuiltin="1"/>
    <cellStyle name="40 % - Accent5" xfId="37" builtinId="47" customBuiltin="1"/>
    <cellStyle name="40 % - Accent6" xfId="41" builtinId="51" customBuiltin="1"/>
    <cellStyle name="60 % - Accent1" xfId="22" builtinId="32" customBuiltin="1"/>
    <cellStyle name="60 % - Accent2" xfId="26" builtinId="36" customBuiltin="1"/>
    <cellStyle name="60 % - Accent3" xfId="30" builtinId="40" customBuiltin="1"/>
    <cellStyle name="60 % - Accent4" xfId="34" builtinId="44" customBuiltin="1"/>
    <cellStyle name="60 % - Accent5" xfId="38" builtinId="48" customBuiltin="1"/>
    <cellStyle name="60 %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Avertissement" xfId="15" builtinId="11" customBuiltin="1"/>
    <cellStyle name="Calcul" xfId="12" builtinId="22" customBuiltin="1"/>
    <cellStyle name="Cellule liée" xfId="13" builtinId="24" customBuiltin="1"/>
    <cellStyle name="Commentaire" xfId="16" builtinId="10" customBuiltin="1"/>
    <cellStyle name="Entrée" xfId="10" builtinId="20" customBuiltin="1"/>
    <cellStyle name="Insatisfaisant" xfId="8" builtinId="27" customBuiltin="1"/>
    <cellStyle name="Milliers" xfId="50" builtinId="3"/>
    <cellStyle name="Milliers 2" xfId="1"/>
    <cellStyle name="Milliers 2 2" xfId="47"/>
    <cellStyle name="Milliers 3" xfId="43"/>
    <cellStyle name="Milliers 3 2" xfId="49"/>
    <cellStyle name="Neutre" xfId="9" builtinId="28" customBuiltin="1"/>
    <cellStyle name="Normal" xfId="0" builtinId="0"/>
    <cellStyle name="Normal 2" xfId="45"/>
    <cellStyle name="Normal 3" xfId="44"/>
    <cellStyle name="Note 2" xfId="48"/>
    <cellStyle name="Pourcentage" xfId="51" builtinId="5"/>
    <cellStyle name="Pourcentage 2" xfId="46"/>
    <cellStyle name="Satisfaisant" xfId="7" builtinId="26" customBuiltin="1"/>
    <cellStyle name="Sortie" xfId="11" builtinId="21" customBuiltin="1"/>
    <cellStyle name="Texte explicatif" xfId="17" builtinId="53" customBuiltin="1"/>
    <cellStyle name="Titre" xfId="2" builtinId="15" customBuiltin="1"/>
    <cellStyle name="Titre 1" xfId="3" builtinId="16" customBuiltin="1"/>
    <cellStyle name="Titre 2" xfId="4" builtinId="17" customBuiltin="1"/>
    <cellStyle name="Titre 3" xfId="5" builtinId="18" customBuiltin="1"/>
    <cellStyle name="Titre 4" xfId="6" builtinId="19" customBuiltin="1"/>
    <cellStyle name="Total" xfId="18" builtinId="25" customBuiltin="1"/>
    <cellStyle name="Vérification" xfId="14" builtinId="23" customBuiltin="1"/>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1'!$C$26</c:f>
              <c:strCache>
                <c:ptCount val="1"/>
                <c:pt idx="0">
                  <c:v>Tentatives d'homicide</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2"/>
              <c:layout>
                <c:manualLayout>
                  <c:x val="-5.8811509444935496E-2"/>
                  <c:y val="-4.8067154404951261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1D5-4B9D-91EF-1B9BA02CAE15}"/>
                </c:ext>
                <c:ext xmlns:c15="http://schemas.microsoft.com/office/drawing/2012/chart" uri="{CE6537A1-D6FC-4f65-9D91-7224C49458BB}">
                  <c15:layout/>
                </c:ext>
              </c:extLst>
            </c:dLbl>
            <c:numFmt formatCode="#,##0" sourceLinked="0"/>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[1]Fig1!$B$29:$B$36</c:f>
              <c:numCache>
                <c:formatCode>General</c:formatCode>
                <c:ptCount val="8"/>
                <c:pt idx="0">
                  <c:v>2016</c:v>
                </c:pt>
                <c:pt idx="1">
                  <c:v>2017</c:v>
                </c:pt>
                <c:pt idx="2">
                  <c:v>2018</c:v>
                </c:pt>
                <c:pt idx="3">
                  <c:v>2019</c:v>
                </c:pt>
                <c:pt idx="4">
                  <c:v>2020</c:v>
                </c:pt>
                <c:pt idx="5">
                  <c:v>2021</c:v>
                </c:pt>
                <c:pt idx="6">
                  <c:v>2022</c:v>
                </c:pt>
                <c:pt idx="7">
                  <c:v>2023</c:v>
                </c:pt>
              </c:numCache>
            </c:numRef>
          </c:cat>
          <c:val>
            <c:numRef>
              <c:f>'Fig 1'!$C$27:$C$34</c:f>
              <c:numCache>
                <c:formatCode>0</c:formatCode>
                <c:ptCount val="8"/>
                <c:pt idx="0">
                  <c:v>2259</c:v>
                </c:pt>
                <c:pt idx="1">
                  <c:v>2284</c:v>
                </c:pt>
                <c:pt idx="2">
                  <c:v>2482</c:v>
                </c:pt>
                <c:pt idx="3">
                  <c:v>2718</c:v>
                </c:pt>
                <c:pt idx="4">
                  <c:v>3115</c:v>
                </c:pt>
                <c:pt idx="5">
                  <c:v>3136</c:v>
                </c:pt>
                <c:pt idx="6">
                  <c:v>3584</c:v>
                </c:pt>
                <c:pt idx="7">
                  <c:v>4015</c:v>
                </c:pt>
              </c:numCache>
            </c:numRef>
          </c:val>
          <c:smooth val="0"/>
          <c:extLst xmlns:c16r2="http://schemas.microsoft.com/office/drawing/2015/06/chart">
            <c:ext xmlns:c16="http://schemas.microsoft.com/office/drawing/2014/chart" uri="{C3380CC4-5D6E-409C-BE32-E72D297353CC}">
              <c16:uniqueId val="{00000001-11D5-4B9D-91EF-1B9BA02CAE15}"/>
            </c:ext>
          </c:extLst>
        </c:ser>
        <c:dLbls>
          <c:dLblPos val="t"/>
          <c:showLegendKey val="0"/>
          <c:showVal val="1"/>
          <c:showCatName val="0"/>
          <c:showSerName val="0"/>
          <c:showPercent val="0"/>
          <c:showBubbleSize val="0"/>
        </c:dLbls>
        <c:marker val="1"/>
        <c:smooth val="0"/>
        <c:axId val="938320528"/>
        <c:axId val="938323248"/>
      </c:lineChart>
      <c:catAx>
        <c:axId val="938320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938323248"/>
        <c:crosses val="autoZero"/>
        <c:auto val="1"/>
        <c:lblAlgn val="ctr"/>
        <c:lblOffset val="100"/>
        <c:noMultiLvlLbl val="0"/>
      </c:catAx>
      <c:valAx>
        <c:axId val="938323248"/>
        <c:scaling>
          <c:orientation val="minMax"/>
          <c:max val="410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93832052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80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 2'!$B$25</c:f>
              <c:strCache>
                <c:ptCount val="1"/>
                <c:pt idx="0">
                  <c:v>Tentatives d'homicide hors cadre familial</c:v>
                </c:pt>
              </c:strCache>
            </c:strRef>
          </c:tx>
          <c:spPr>
            <a:solidFill>
              <a:schemeClr val="accent1"/>
            </a:solidFill>
            <a:ln>
              <a:noFill/>
            </a:ln>
            <a:effectLst/>
          </c:spPr>
          <c:invertIfNegative val="0"/>
          <c:dLbls>
            <c:dLbl>
              <c:idx val="0"/>
              <c:tx>
                <c:rich>
                  <a:bodyPr/>
                  <a:lstStyle/>
                  <a:p>
                    <a:fld id="{7C090FD7-5F30-4BE4-A0C5-9A9C3D809E39}"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dLbl>
              <c:idx val="1"/>
              <c:tx>
                <c:rich>
                  <a:bodyPr/>
                  <a:lstStyle/>
                  <a:p>
                    <a:fld id="{D590B9B2-3ED9-4B36-B9A3-2B8A0699E83D}"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dLbl>
              <c:idx val="2"/>
              <c:tx>
                <c:rich>
                  <a:bodyPr/>
                  <a:lstStyle/>
                  <a:p>
                    <a:fld id="{F8261788-754B-4F85-A312-397DF2530150}"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numRef>
              <c:f>'Fig 2'!$C$24:$E$24</c:f>
              <c:numCache>
                <c:formatCode>General</c:formatCode>
                <c:ptCount val="3"/>
                <c:pt idx="0">
                  <c:v>2021</c:v>
                </c:pt>
                <c:pt idx="1">
                  <c:v>2022</c:v>
                </c:pt>
                <c:pt idx="2">
                  <c:v>2023</c:v>
                </c:pt>
              </c:numCache>
            </c:numRef>
          </c:cat>
          <c:val>
            <c:numRef>
              <c:f>'Fig 2'!$C$25:$E$25</c:f>
              <c:numCache>
                <c:formatCode>General</c:formatCode>
                <c:ptCount val="3"/>
                <c:pt idx="0">
                  <c:v>2661</c:v>
                </c:pt>
                <c:pt idx="1">
                  <c:v>3060</c:v>
                </c:pt>
                <c:pt idx="2">
                  <c:v>3399</c:v>
                </c:pt>
              </c:numCache>
            </c:numRef>
          </c:val>
          <c:extLst xmlns:c16r2="http://schemas.microsoft.com/office/drawing/2015/06/chart">
            <c:ext xmlns:c16="http://schemas.microsoft.com/office/drawing/2014/chart" uri="{C3380CC4-5D6E-409C-BE32-E72D297353CC}">
              <c16:uniqueId val="{00000001-0550-4B9F-B72F-568AF89C00F6}"/>
            </c:ext>
            <c:ext xmlns:c15="http://schemas.microsoft.com/office/drawing/2012/chart" uri="{02D57815-91ED-43cb-92C2-25804820EDAC}">
              <c15:datalabelsRange>
                <c15:f>'Fig 2'!$F$25:$H$25</c15:f>
                <c15:dlblRangeCache>
                  <c:ptCount val="3"/>
                  <c:pt idx="0">
                    <c:v>85%</c:v>
                  </c:pt>
                  <c:pt idx="1">
                    <c:v>85%</c:v>
                  </c:pt>
                  <c:pt idx="2">
                    <c:v>85%</c:v>
                  </c:pt>
                </c15:dlblRangeCache>
              </c15:datalabelsRange>
            </c:ext>
          </c:extLst>
        </c:ser>
        <c:ser>
          <c:idx val="1"/>
          <c:order val="1"/>
          <c:tx>
            <c:strRef>
              <c:f>'Fig 2'!$B$26</c:f>
              <c:strCache>
                <c:ptCount val="1"/>
                <c:pt idx="0">
                  <c:v>Tentatives d'homicide conjugal</c:v>
                </c:pt>
              </c:strCache>
            </c:strRef>
          </c:tx>
          <c:spPr>
            <a:solidFill>
              <a:schemeClr val="accent2"/>
            </a:solidFill>
            <a:ln>
              <a:noFill/>
            </a:ln>
            <a:effectLst/>
          </c:spPr>
          <c:invertIfNegative val="0"/>
          <c:dLbls>
            <c:dLbl>
              <c:idx val="0"/>
              <c:tx>
                <c:rich>
                  <a:bodyPr/>
                  <a:lstStyle/>
                  <a:p>
                    <a:fld id="{43437C2C-7EB2-491A-9F96-DD069F8C57B6}"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dLbl>
              <c:idx val="1"/>
              <c:tx>
                <c:rich>
                  <a:bodyPr/>
                  <a:lstStyle/>
                  <a:p>
                    <a:fld id="{93BAF1BD-C242-4DBA-92F9-425E74CB1CE3}"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dLbl>
              <c:idx val="2"/>
              <c:tx>
                <c:rich>
                  <a:bodyPr/>
                  <a:lstStyle/>
                  <a:p>
                    <a:fld id="{FC2331F1-5BF0-4E56-ABB0-EDF385A2AEBF}"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numRef>
              <c:f>'Fig 2'!$C$24:$E$24</c:f>
              <c:numCache>
                <c:formatCode>General</c:formatCode>
                <c:ptCount val="3"/>
                <c:pt idx="0">
                  <c:v>2021</c:v>
                </c:pt>
                <c:pt idx="1">
                  <c:v>2022</c:v>
                </c:pt>
                <c:pt idx="2">
                  <c:v>2023</c:v>
                </c:pt>
              </c:numCache>
            </c:numRef>
          </c:cat>
          <c:val>
            <c:numRef>
              <c:f>'Fig 2'!$C$26:$E$26</c:f>
              <c:numCache>
                <c:formatCode>General</c:formatCode>
                <c:ptCount val="3"/>
                <c:pt idx="0">
                  <c:v>324</c:v>
                </c:pt>
                <c:pt idx="1">
                  <c:v>368</c:v>
                </c:pt>
                <c:pt idx="2">
                  <c:v>439</c:v>
                </c:pt>
              </c:numCache>
            </c:numRef>
          </c:val>
          <c:extLst xmlns:c16r2="http://schemas.microsoft.com/office/drawing/2015/06/chart">
            <c:ext xmlns:c16="http://schemas.microsoft.com/office/drawing/2014/chart" uri="{C3380CC4-5D6E-409C-BE32-E72D297353CC}">
              <c16:uniqueId val="{00000003-0550-4B9F-B72F-568AF89C00F6}"/>
            </c:ext>
            <c:ext xmlns:c15="http://schemas.microsoft.com/office/drawing/2012/chart" uri="{02D57815-91ED-43cb-92C2-25804820EDAC}">
              <c15:datalabelsRange>
                <c15:f>'Fig 2'!$F$26:$H$26</c15:f>
                <c15:dlblRangeCache>
                  <c:ptCount val="3"/>
                  <c:pt idx="0">
                    <c:v>10%</c:v>
                  </c:pt>
                  <c:pt idx="1">
                    <c:v>10%</c:v>
                  </c:pt>
                  <c:pt idx="2">
                    <c:v>11%</c:v>
                  </c:pt>
                </c15:dlblRangeCache>
              </c15:datalabelsRange>
            </c:ext>
          </c:extLst>
        </c:ser>
        <c:ser>
          <c:idx val="2"/>
          <c:order val="2"/>
          <c:tx>
            <c:strRef>
              <c:f>'Fig 2'!$B$27</c:f>
              <c:strCache>
                <c:ptCount val="1"/>
                <c:pt idx="0">
                  <c:v>Au tentatives d'homicide au sein de la famille</c:v>
                </c:pt>
              </c:strCache>
            </c:strRef>
          </c:tx>
          <c:spPr>
            <a:solidFill>
              <a:schemeClr val="accent3"/>
            </a:solidFill>
            <a:ln>
              <a:noFill/>
            </a:ln>
            <a:effectLst/>
          </c:spPr>
          <c:invertIfNegative val="0"/>
          <c:dLbls>
            <c:dLbl>
              <c:idx val="0"/>
              <c:tx>
                <c:rich>
                  <a:bodyPr/>
                  <a:lstStyle/>
                  <a:p>
                    <a:fld id="{CB8C8CFE-0AAC-4C3E-905E-4E9F885385FC}"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dLbl>
              <c:idx val="1"/>
              <c:tx>
                <c:rich>
                  <a:bodyPr/>
                  <a:lstStyle/>
                  <a:p>
                    <a:fld id="{34DA37C6-3AC1-4A49-8780-9F92CE84DE33}"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dLbl>
              <c:idx val="2"/>
              <c:tx>
                <c:rich>
                  <a:bodyPr/>
                  <a:lstStyle/>
                  <a:p>
                    <a:fld id="{DF37467C-82CD-47CF-B439-EC27BBCB5241}"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numRef>
              <c:f>'Fig 2'!$C$24:$E$24</c:f>
              <c:numCache>
                <c:formatCode>General</c:formatCode>
                <c:ptCount val="3"/>
                <c:pt idx="0">
                  <c:v>2021</c:v>
                </c:pt>
                <c:pt idx="1">
                  <c:v>2022</c:v>
                </c:pt>
                <c:pt idx="2">
                  <c:v>2023</c:v>
                </c:pt>
              </c:numCache>
            </c:numRef>
          </c:cat>
          <c:val>
            <c:numRef>
              <c:f>'Fig 2'!$C$27:$E$27</c:f>
              <c:numCache>
                <c:formatCode>General</c:formatCode>
                <c:ptCount val="3"/>
                <c:pt idx="0">
                  <c:v>151</c:v>
                </c:pt>
                <c:pt idx="1">
                  <c:v>156</c:v>
                </c:pt>
                <c:pt idx="2">
                  <c:v>177</c:v>
                </c:pt>
              </c:numCache>
            </c:numRef>
          </c:val>
          <c:extLst xmlns:c16r2="http://schemas.microsoft.com/office/drawing/2015/06/chart">
            <c:ext xmlns:c16="http://schemas.microsoft.com/office/drawing/2014/chart" uri="{C3380CC4-5D6E-409C-BE32-E72D297353CC}">
              <c16:uniqueId val="{00000005-0550-4B9F-B72F-568AF89C00F6}"/>
            </c:ext>
            <c:ext xmlns:c15="http://schemas.microsoft.com/office/drawing/2012/chart" uri="{02D57815-91ED-43cb-92C2-25804820EDAC}">
              <c15:datalabelsRange>
                <c15:f>'Fig 2'!$F$27:$H$27</c15:f>
                <c15:dlblRangeCache>
                  <c:ptCount val="3"/>
                  <c:pt idx="0">
                    <c:v>5%</c:v>
                  </c:pt>
                  <c:pt idx="1">
                    <c:v>4%</c:v>
                  </c:pt>
                  <c:pt idx="2">
                    <c:v>4%</c:v>
                  </c:pt>
                </c15:dlblRangeCache>
              </c15:datalabelsRange>
            </c:ext>
          </c:extLst>
        </c:ser>
        <c:dLbls>
          <c:showLegendKey val="0"/>
          <c:showVal val="1"/>
          <c:showCatName val="0"/>
          <c:showSerName val="0"/>
          <c:showPercent val="0"/>
          <c:showBubbleSize val="0"/>
        </c:dLbls>
        <c:gapWidth val="250"/>
        <c:overlap val="100"/>
        <c:axId val="1089428400"/>
        <c:axId val="1129005744"/>
      </c:barChart>
      <c:catAx>
        <c:axId val="1089428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05744"/>
        <c:crosses val="autoZero"/>
        <c:auto val="1"/>
        <c:lblAlgn val="ctr"/>
        <c:lblOffset val="100"/>
        <c:noMultiLvlLbl val="0"/>
      </c:catAx>
      <c:valAx>
        <c:axId val="1129005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89428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 3'!$B$7</c:f>
              <c:strCache>
                <c:ptCount val="1"/>
                <c:pt idx="0">
                  <c:v>Tentatives d'homicide hors cadre familial</c:v>
                </c:pt>
              </c:strCache>
            </c:strRef>
          </c:tx>
          <c:spPr>
            <a:solidFill>
              <a:schemeClr val="accent1"/>
            </a:solidFill>
            <a:ln>
              <a:noFill/>
            </a:ln>
            <a:effectLst/>
          </c:spPr>
          <c:invertIfNegative val="0"/>
          <c:dLbls>
            <c:dLbl>
              <c:idx val="0"/>
              <c:tx>
                <c:rich>
                  <a:bodyPr/>
                  <a:lstStyle/>
                  <a:p>
                    <a:fld id="{CB24C008-E3D9-49E7-BF2E-691BB4A6692B}" type="CELLRANGE">
                      <a:rPr lang="en-US"/>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Lst>
            </c:dLbl>
            <c:dLbl>
              <c:idx val="1"/>
              <c:tx>
                <c:rich>
                  <a:bodyPr/>
                  <a:lstStyle/>
                  <a:p>
                    <a:fld id="{4DE78A94-351B-4D95-8ACF-1FCD1F69D402}"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'Fig 3'!$C$6:$D$6</c:f>
              <c:strCache>
                <c:ptCount val="2"/>
                <c:pt idx="0">
                  <c:v>Femmes (23 %)</c:v>
                </c:pt>
                <c:pt idx="1">
                  <c:v>Hommes (77 %)</c:v>
                </c:pt>
              </c:strCache>
            </c:strRef>
          </c:cat>
          <c:val>
            <c:numRef>
              <c:f>'Fig 3'!$C$7:$D$7</c:f>
              <c:numCache>
                <c:formatCode>General</c:formatCode>
                <c:ptCount val="2"/>
                <c:pt idx="0">
                  <c:v>507</c:v>
                </c:pt>
                <c:pt idx="1">
                  <c:v>2892</c:v>
                </c:pt>
              </c:numCache>
            </c:numRef>
          </c:val>
          <c:extLst>
            <c:ext xmlns:c15="http://schemas.microsoft.com/office/drawing/2012/chart" uri="{02D57815-91ED-43cb-92C2-25804820EDAC}">
              <c15:datalabelsRange>
                <c15:f>'Fig 3'!$E$7:$F$7</c15:f>
                <c15:dlblRangeCache>
                  <c:ptCount val="2"/>
                  <c:pt idx="0">
                    <c:v>56%</c:v>
                  </c:pt>
                  <c:pt idx="1">
                    <c:v>93%</c:v>
                  </c:pt>
                </c15:dlblRangeCache>
              </c15:datalabelsRange>
            </c:ext>
          </c:extLst>
        </c:ser>
        <c:ser>
          <c:idx val="1"/>
          <c:order val="1"/>
          <c:tx>
            <c:strRef>
              <c:f>'Fig 3'!$B$8</c:f>
              <c:strCache>
                <c:ptCount val="1"/>
                <c:pt idx="0">
                  <c:v>Tentatives d'homicide conjugal</c:v>
                </c:pt>
              </c:strCache>
            </c:strRef>
          </c:tx>
          <c:spPr>
            <a:solidFill>
              <a:schemeClr val="accent2"/>
            </a:solidFill>
            <a:ln>
              <a:noFill/>
            </a:ln>
            <a:effectLst/>
          </c:spPr>
          <c:invertIfNegative val="0"/>
          <c:dLbls>
            <c:dLbl>
              <c:idx val="0"/>
              <c:tx>
                <c:rich>
                  <a:bodyPr/>
                  <a:lstStyle/>
                  <a:p>
                    <a:fld id="{6EA1F2E2-1DA4-499F-9EDE-8D815BC25092}" type="CELLRANGE">
                      <a:rPr lang="en-US"/>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Lst>
            </c:dLbl>
            <c:dLbl>
              <c:idx val="1"/>
              <c:tx>
                <c:rich>
                  <a:bodyPr/>
                  <a:lstStyle/>
                  <a:p>
                    <a:fld id="{979897C0-1A19-4AA6-AD0B-57432427C6EC}"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'Fig 3'!$C$6:$D$6</c:f>
              <c:strCache>
                <c:ptCount val="2"/>
                <c:pt idx="0">
                  <c:v>Femmes (23 %)</c:v>
                </c:pt>
                <c:pt idx="1">
                  <c:v>Hommes (77 %)</c:v>
                </c:pt>
              </c:strCache>
            </c:strRef>
          </c:cat>
          <c:val>
            <c:numRef>
              <c:f>'Fig 3'!$C$8:$D$8</c:f>
              <c:numCache>
                <c:formatCode>General</c:formatCode>
                <c:ptCount val="2"/>
                <c:pt idx="0">
                  <c:v>322</c:v>
                </c:pt>
                <c:pt idx="1">
                  <c:v>117</c:v>
                </c:pt>
              </c:numCache>
            </c:numRef>
          </c:val>
          <c:extLst>
            <c:ext xmlns:c15="http://schemas.microsoft.com/office/drawing/2012/chart" uri="{02D57815-91ED-43cb-92C2-25804820EDAC}">
              <c15:datalabelsRange>
                <c15:f>'Fig 3'!$E$8:$F$8</c15:f>
                <c15:dlblRangeCache>
                  <c:ptCount val="2"/>
                  <c:pt idx="0">
                    <c:v>35%</c:v>
                  </c:pt>
                  <c:pt idx="1">
                    <c:v>4%</c:v>
                  </c:pt>
                </c15:dlblRangeCache>
              </c15:datalabelsRange>
            </c:ext>
          </c:extLst>
        </c:ser>
        <c:ser>
          <c:idx val="2"/>
          <c:order val="2"/>
          <c:tx>
            <c:strRef>
              <c:f>'Fig 3'!$B$9</c:f>
              <c:strCache>
                <c:ptCount val="1"/>
                <c:pt idx="0">
                  <c:v>Au tentatives d'homicide au sein de la famille</c:v>
                </c:pt>
              </c:strCache>
            </c:strRef>
          </c:tx>
          <c:spPr>
            <a:solidFill>
              <a:schemeClr val="accent3"/>
            </a:solidFill>
            <a:ln>
              <a:noFill/>
            </a:ln>
            <a:effectLst/>
          </c:spPr>
          <c:invertIfNegative val="0"/>
          <c:dLbls>
            <c:dLbl>
              <c:idx val="0"/>
              <c:tx>
                <c:rich>
                  <a:bodyPr/>
                  <a:lstStyle/>
                  <a:p>
                    <a:fld id="{A09D8B5C-0D45-42CD-9586-19AAC363CD1C}" type="CELLRANGE">
                      <a:rPr lang="en-US"/>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Lst>
            </c:dLbl>
            <c:dLbl>
              <c:idx val="1"/>
              <c:tx>
                <c:rich>
                  <a:bodyPr/>
                  <a:lstStyle/>
                  <a:p>
                    <a:fld id="{58A5EF13-E164-4A62-89D1-33D5DA678246}"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'Fig 3'!$C$6:$D$6</c:f>
              <c:strCache>
                <c:ptCount val="2"/>
                <c:pt idx="0">
                  <c:v>Femmes (23 %)</c:v>
                </c:pt>
                <c:pt idx="1">
                  <c:v>Hommes (77 %)</c:v>
                </c:pt>
              </c:strCache>
            </c:strRef>
          </c:cat>
          <c:val>
            <c:numRef>
              <c:f>'Fig 3'!$C$9:$D$9</c:f>
              <c:numCache>
                <c:formatCode>General</c:formatCode>
                <c:ptCount val="2"/>
                <c:pt idx="0">
                  <c:v>81</c:v>
                </c:pt>
                <c:pt idx="1">
                  <c:v>96</c:v>
                </c:pt>
              </c:numCache>
            </c:numRef>
          </c:val>
          <c:extLst>
            <c:ext xmlns:c15="http://schemas.microsoft.com/office/drawing/2012/chart" uri="{02D57815-91ED-43cb-92C2-25804820EDAC}">
              <c15:datalabelsRange>
                <c15:f>'Fig 3'!$E$9:$F$9</c15:f>
                <c15:dlblRangeCache>
                  <c:ptCount val="2"/>
                  <c:pt idx="0">
                    <c:v>9%</c:v>
                  </c:pt>
                  <c:pt idx="1">
                    <c:v>3%</c:v>
                  </c:pt>
                </c15:dlblRangeCache>
              </c15:datalabelsRange>
            </c:ext>
          </c:extLst>
        </c:ser>
        <c:dLbls>
          <c:dLblPos val="ctr"/>
          <c:showLegendKey val="0"/>
          <c:showVal val="1"/>
          <c:showCatName val="0"/>
          <c:showSerName val="0"/>
          <c:showPercent val="0"/>
          <c:showBubbleSize val="0"/>
        </c:dLbls>
        <c:gapWidth val="150"/>
        <c:overlap val="100"/>
        <c:axId val="1129011184"/>
        <c:axId val="1129005200"/>
      </c:barChart>
      <c:catAx>
        <c:axId val="1129011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05200"/>
        <c:crosses val="autoZero"/>
        <c:auto val="1"/>
        <c:lblAlgn val="ctr"/>
        <c:lblOffset val="100"/>
        <c:noMultiLvlLbl val="0"/>
      </c:catAx>
      <c:valAx>
        <c:axId val="11290052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111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'[1]Fig 5_'!$F$6</c:f>
              <c:strCache>
                <c:ptCount val="1"/>
                <c:pt idx="0">
                  <c:v>Femmes </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'[1]Fig 5_'!$B$7:$B$11</c:f>
              <c:strCache>
                <c:ptCount val="5"/>
                <c:pt idx="0">
                  <c:v>0-14 ans</c:v>
                </c:pt>
                <c:pt idx="1">
                  <c:v>15-29 ans</c:v>
                </c:pt>
                <c:pt idx="2">
                  <c:v>30-44 ans</c:v>
                </c:pt>
                <c:pt idx="3">
                  <c:v>45-59 ans</c:v>
                </c:pt>
                <c:pt idx="4">
                  <c:v>60 ans ou plus</c:v>
                </c:pt>
              </c:strCache>
            </c:strRef>
          </c:cat>
          <c:val>
            <c:numRef>
              <c:f>'[1]Fig 5_'!$F$7:$F$11</c:f>
              <c:numCache>
                <c:formatCode>General</c:formatCode>
                <c:ptCount val="5"/>
                <c:pt idx="0">
                  <c:v>0.81779999999999997</c:v>
                </c:pt>
                <c:pt idx="1">
                  <c:v>4.6698000000000004</c:v>
                </c:pt>
                <c:pt idx="2">
                  <c:v>4.7942999999999998</c:v>
                </c:pt>
                <c:pt idx="3">
                  <c:v>2.8639000000000001</c:v>
                </c:pt>
                <c:pt idx="4">
                  <c:v>0.84759999999999991</c:v>
                </c:pt>
              </c:numCache>
            </c:numRef>
          </c:val>
          <c:smooth val="0"/>
          <c:extLst xmlns:c16r2="http://schemas.microsoft.com/office/drawing/2015/06/chart">
            <c:ext xmlns:c16="http://schemas.microsoft.com/office/drawing/2014/chart" uri="{C3380CC4-5D6E-409C-BE32-E72D297353CC}">
              <c16:uniqueId val="{00000000-A195-4C2C-A50B-379987FC66C7}"/>
            </c:ext>
          </c:extLst>
        </c:ser>
        <c:ser>
          <c:idx val="1"/>
          <c:order val="1"/>
          <c:tx>
            <c:strRef>
              <c:f>'[1]Fig 5_'!$G$6</c:f>
              <c:strCache>
                <c:ptCount val="1"/>
                <c:pt idx="0">
                  <c:v>Hommes </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'[1]Fig 5_'!$B$7:$B$11</c:f>
              <c:strCache>
                <c:ptCount val="5"/>
                <c:pt idx="0">
                  <c:v>0-14 ans</c:v>
                </c:pt>
                <c:pt idx="1">
                  <c:v>15-29 ans</c:v>
                </c:pt>
                <c:pt idx="2">
                  <c:v>30-44 ans</c:v>
                </c:pt>
                <c:pt idx="3">
                  <c:v>45-59 ans</c:v>
                </c:pt>
                <c:pt idx="4">
                  <c:v>60 ans ou plus</c:v>
                </c:pt>
              </c:strCache>
            </c:strRef>
          </c:cat>
          <c:val>
            <c:numRef>
              <c:f>'[1]Fig 5_'!$G$7:$G$11</c:f>
              <c:numCache>
                <c:formatCode>General</c:formatCode>
                <c:ptCount val="5"/>
                <c:pt idx="0">
                  <c:v>1.079</c:v>
                </c:pt>
                <c:pt idx="1">
                  <c:v>24.767899999999997</c:v>
                </c:pt>
                <c:pt idx="2">
                  <c:v>15.7248</c:v>
                </c:pt>
                <c:pt idx="3">
                  <c:v>6.7560000000000002</c:v>
                </c:pt>
                <c:pt idx="4">
                  <c:v>1.6073</c:v>
                </c:pt>
              </c:numCache>
            </c:numRef>
          </c:val>
          <c:smooth val="0"/>
          <c:extLst xmlns:c16r2="http://schemas.microsoft.com/office/drawing/2015/06/chart">
            <c:ext xmlns:c16="http://schemas.microsoft.com/office/drawing/2014/chart" uri="{C3380CC4-5D6E-409C-BE32-E72D297353CC}">
              <c16:uniqueId val="{00000001-A195-4C2C-A50B-379987FC66C7}"/>
            </c:ext>
          </c:extLst>
        </c:ser>
        <c:ser>
          <c:idx val="2"/>
          <c:order val="2"/>
          <c:tx>
            <c:strRef>
              <c:f>'[1]Fig 5_'!$H$6</c:f>
              <c:strCache>
                <c:ptCount val="1"/>
                <c:pt idx="0">
                  <c:v>Ensemble</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'[1]Fig 5_'!$B$7:$B$11</c:f>
              <c:strCache>
                <c:ptCount val="5"/>
                <c:pt idx="0">
                  <c:v>0-14 ans</c:v>
                </c:pt>
                <c:pt idx="1">
                  <c:v>15-29 ans</c:v>
                </c:pt>
                <c:pt idx="2">
                  <c:v>30-44 ans</c:v>
                </c:pt>
                <c:pt idx="3">
                  <c:v>45-59 ans</c:v>
                </c:pt>
                <c:pt idx="4">
                  <c:v>60 ans ou plus</c:v>
                </c:pt>
              </c:strCache>
            </c:strRef>
          </c:cat>
          <c:val>
            <c:numRef>
              <c:f>'[1]Fig 5_'!$H$7:$H$11</c:f>
              <c:numCache>
                <c:formatCode>General</c:formatCode>
                <c:ptCount val="5"/>
                <c:pt idx="0">
                  <c:v>0.951451588061899</c:v>
                </c:pt>
                <c:pt idx="1">
                  <c:v>14.881294221547341</c:v>
                </c:pt>
                <c:pt idx="2">
                  <c:v>10.134108297668202</c:v>
                </c:pt>
                <c:pt idx="3">
                  <c:v>4.7773073351762614</c:v>
                </c:pt>
                <c:pt idx="4">
                  <c:v>1.1846140610472899</c:v>
                </c:pt>
              </c:numCache>
            </c:numRef>
          </c:val>
          <c:smooth val="0"/>
          <c:extLst xmlns:c16r2="http://schemas.microsoft.com/office/drawing/2015/06/chart">
            <c:ext xmlns:c16="http://schemas.microsoft.com/office/drawing/2014/chart" uri="{C3380CC4-5D6E-409C-BE32-E72D297353CC}">
              <c16:uniqueId val="{00000002-A195-4C2C-A50B-379987FC66C7}"/>
            </c:ext>
          </c:extLst>
        </c:ser>
        <c:dLbls>
          <c:showLegendKey val="0"/>
          <c:showVal val="0"/>
          <c:showCatName val="0"/>
          <c:showSerName val="0"/>
          <c:showPercent val="0"/>
          <c:showBubbleSize val="0"/>
        </c:dLbls>
        <c:marker val="1"/>
        <c:smooth val="0"/>
        <c:axId val="1129010096"/>
        <c:axId val="1129010640"/>
      </c:lineChart>
      <c:catAx>
        <c:axId val="1129010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10640"/>
        <c:crosses val="autoZero"/>
        <c:auto val="1"/>
        <c:lblAlgn val="ctr"/>
        <c:lblOffset val="100"/>
        <c:noMultiLvlLbl val="0"/>
      </c:catAx>
      <c:valAx>
        <c:axId val="1129010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100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'[1]Fig 5_'!$F$20</c:f>
              <c:strCache>
                <c:ptCount val="1"/>
                <c:pt idx="0">
                  <c:v>Femmes </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'[1]Fig 5_'!$B$21:$B$25</c:f>
              <c:strCache>
                <c:ptCount val="5"/>
                <c:pt idx="0">
                  <c:v>0-14 ans</c:v>
                </c:pt>
                <c:pt idx="1">
                  <c:v>15-29 ans</c:v>
                </c:pt>
                <c:pt idx="2">
                  <c:v>30-44 ans</c:v>
                </c:pt>
                <c:pt idx="3">
                  <c:v>45-59 ans</c:v>
                </c:pt>
                <c:pt idx="4">
                  <c:v>60 ans ou plus</c:v>
                </c:pt>
              </c:strCache>
            </c:strRef>
          </c:cat>
          <c:val>
            <c:numRef>
              <c:f>'[1]Fig 5_'!$F$21:$F$25</c:f>
              <c:numCache>
                <c:formatCode>General</c:formatCode>
                <c:ptCount val="5"/>
                <c:pt idx="0">
                  <c:v>0.4698</c:v>
                </c:pt>
                <c:pt idx="1">
                  <c:v>1.7895000000000001</c:v>
                </c:pt>
                <c:pt idx="2">
                  <c:v>2.2963</c:v>
                </c:pt>
                <c:pt idx="3">
                  <c:v>1.2679</c:v>
                </c:pt>
                <c:pt idx="4">
                  <c:v>0.36599999999999999</c:v>
                </c:pt>
              </c:numCache>
            </c:numRef>
          </c:val>
          <c:smooth val="0"/>
          <c:extLst xmlns:c16r2="http://schemas.microsoft.com/office/drawing/2015/06/chart">
            <c:ext xmlns:c16="http://schemas.microsoft.com/office/drawing/2014/chart" uri="{C3380CC4-5D6E-409C-BE32-E72D297353CC}">
              <c16:uniqueId val="{00000000-DDF2-483A-9249-84BE3AC7CA4C}"/>
            </c:ext>
          </c:extLst>
        </c:ser>
        <c:ser>
          <c:idx val="1"/>
          <c:order val="1"/>
          <c:tx>
            <c:strRef>
              <c:f>'[1]Fig 5_'!$G$20</c:f>
              <c:strCache>
                <c:ptCount val="1"/>
                <c:pt idx="0">
                  <c:v>Hommes </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'[1]Fig 5_'!$B$21:$B$25</c:f>
              <c:strCache>
                <c:ptCount val="5"/>
                <c:pt idx="0">
                  <c:v>0-14 ans</c:v>
                </c:pt>
                <c:pt idx="1">
                  <c:v>15-29 ans</c:v>
                </c:pt>
                <c:pt idx="2">
                  <c:v>30-44 ans</c:v>
                </c:pt>
                <c:pt idx="3">
                  <c:v>45-59 ans</c:v>
                </c:pt>
                <c:pt idx="4">
                  <c:v>60 ans ou plus</c:v>
                </c:pt>
              </c:strCache>
            </c:strRef>
          </c:cat>
          <c:val>
            <c:numRef>
              <c:f>'[1]Fig 5_'!$G$21:$G$25</c:f>
              <c:numCache>
                <c:formatCode>General</c:formatCode>
                <c:ptCount val="5"/>
                <c:pt idx="0">
                  <c:v>0.28220000000000001</c:v>
                </c:pt>
                <c:pt idx="1">
                  <c:v>0.70950000000000002</c:v>
                </c:pt>
                <c:pt idx="2">
                  <c:v>0.95840000000000003</c:v>
                </c:pt>
                <c:pt idx="3">
                  <c:v>0.86380000000000001</c:v>
                </c:pt>
                <c:pt idx="4">
                  <c:v>0.4592</c:v>
                </c:pt>
              </c:numCache>
            </c:numRef>
          </c:val>
          <c:smooth val="0"/>
          <c:extLst xmlns:c16r2="http://schemas.microsoft.com/office/drawing/2015/06/chart">
            <c:ext xmlns:c16="http://schemas.microsoft.com/office/drawing/2014/chart" uri="{C3380CC4-5D6E-409C-BE32-E72D297353CC}">
              <c16:uniqueId val="{00000001-DDF2-483A-9249-84BE3AC7CA4C}"/>
            </c:ext>
          </c:extLst>
        </c:ser>
        <c:ser>
          <c:idx val="2"/>
          <c:order val="2"/>
          <c:tx>
            <c:strRef>
              <c:f>'[1]Fig 5_'!$H$20</c:f>
              <c:strCache>
                <c:ptCount val="1"/>
                <c:pt idx="0">
                  <c:v>Ensemble</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'[1]Fig 5_'!$B$21:$B$25</c:f>
              <c:strCache>
                <c:ptCount val="5"/>
                <c:pt idx="0">
                  <c:v>0-14 ans</c:v>
                </c:pt>
                <c:pt idx="1">
                  <c:v>15-29 ans</c:v>
                </c:pt>
                <c:pt idx="2">
                  <c:v>30-44 ans</c:v>
                </c:pt>
                <c:pt idx="3">
                  <c:v>45-59 ans</c:v>
                </c:pt>
                <c:pt idx="4">
                  <c:v>60 ans ou plus</c:v>
                </c:pt>
              </c:strCache>
            </c:strRef>
          </c:cat>
          <c:val>
            <c:numRef>
              <c:f>'[1]Fig 5_'!$H$21:$H$25</c:f>
              <c:numCache>
                <c:formatCode>General</c:formatCode>
                <c:ptCount val="5"/>
                <c:pt idx="0">
                  <c:v>0.37378455245288889</c:v>
                </c:pt>
                <c:pt idx="1">
                  <c:v>1.2408065041064826</c:v>
                </c:pt>
                <c:pt idx="2">
                  <c:v>1.6427254640699436</c:v>
                </c:pt>
                <c:pt idx="3">
                  <c:v>1.0692068797775443</c:v>
                </c:pt>
                <c:pt idx="4">
                  <c:v>0.40737859112938479</c:v>
                </c:pt>
              </c:numCache>
            </c:numRef>
          </c:val>
          <c:smooth val="0"/>
          <c:extLst xmlns:c16r2="http://schemas.microsoft.com/office/drawing/2015/06/chart">
            <c:ext xmlns:c16="http://schemas.microsoft.com/office/drawing/2014/chart" uri="{C3380CC4-5D6E-409C-BE32-E72D297353CC}">
              <c16:uniqueId val="{00000002-DDF2-483A-9249-84BE3AC7CA4C}"/>
            </c:ext>
          </c:extLst>
        </c:ser>
        <c:dLbls>
          <c:showLegendKey val="0"/>
          <c:showVal val="0"/>
          <c:showCatName val="0"/>
          <c:showSerName val="0"/>
          <c:showPercent val="0"/>
          <c:showBubbleSize val="0"/>
        </c:dLbls>
        <c:marker val="1"/>
        <c:smooth val="0"/>
        <c:axId val="1129006832"/>
        <c:axId val="1129007920"/>
      </c:lineChart>
      <c:catAx>
        <c:axId val="1129006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07920"/>
        <c:crosses val="autoZero"/>
        <c:auto val="1"/>
        <c:lblAlgn val="ctr"/>
        <c:lblOffset val="100"/>
        <c:noMultiLvlLbl val="0"/>
      </c:catAx>
      <c:valAx>
        <c:axId val="11290079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068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'[1]Fig 5_'!$F$35</c:f>
              <c:strCache>
                <c:ptCount val="1"/>
                <c:pt idx="0">
                  <c:v>Femmes </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'[1]Fig 5_'!$B$36:$B$40</c:f>
              <c:strCache>
                <c:ptCount val="5"/>
                <c:pt idx="0">
                  <c:v>0-14 ans</c:v>
                </c:pt>
                <c:pt idx="1">
                  <c:v>15-29 ans</c:v>
                </c:pt>
                <c:pt idx="2">
                  <c:v>30-44 ans</c:v>
                </c:pt>
                <c:pt idx="3">
                  <c:v>45-59 ans</c:v>
                </c:pt>
                <c:pt idx="4">
                  <c:v>60 ans ou plus</c:v>
                </c:pt>
              </c:strCache>
            </c:strRef>
          </c:cat>
          <c:val>
            <c:numRef>
              <c:f>'[1]Fig 5_'!$F$36:$F$40</c:f>
              <c:numCache>
                <c:formatCode>General</c:formatCode>
                <c:ptCount val="5"/>
                <c:pt idx="0">
                  <c:v>0.34799999999999998</c:v>
                </c:pt>
                <c:pt idx="1">
                  <c:v>2.8803000000000001</c:v>
                </c:pt>
                <c:pt idx="2">
                  <c:v>2.4980000000000002</c:v>
                </c:pt>
                <c:pt idx="3">
                  <c:v>1.5960000000000001</c:v>
                </c:pt>
                <c:pt idx="4">
                  <c:v>0.48159999999999997</c:v>
                </c:pt>
              </c:numCache>
            </c:numRef>
          </c:val>
          <c:smooth val="0"/>
          <c:extLst xmlns:c16r2="http://schemas.microsoft.com/office/drawing/2015/06/chart">
            <c:ext xmlns:c16="http://schemas.microsoft.com/office/drawing/2014/chart" uri="{C3380CC4-5D6E-409C-BE32-E72D297353CC}">
              <c16:uniqueId val="{00000000-4183-40B4-9CD3-1A71E78E5D37}"/>
            </c:ext>
          </c:extLst>
        </c:ser>
        <c:ser>
          <c:idx val="1"/>
          <c:order val="1"/>
          <c:tx>
            <c:strRef>
              <c:f>'[1]Fig 5_'!$G$35</c:f>
              <c:strCache>
                <c:ptCount val="1"/>
                <c:pt idx="0">
                  <c:v>Hommes </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'[1]Fig 5_'!$B$36:$B$40</c:f>
              <c:strCache>
                <c:ptCount val="5"/>
                <c:pt idx="0">
                  <c:v>0-14 ans</c:v>
                </c:pt>
                <c:pt idx="1">
                  <c:v>15-29 ans</c:v>
                </c:pt>
                <c:pt idx="2">
                  <c:v>30-44 ans</c:v>
                </c:pt>
                <c:pt idx="3">
                  <c:v>45-59 ans</c:v>
                </c:pt>
                <c:pt idx="4">
                  <c:v>60 ans ou plus</c:v>
                </c:pt>
              </c:strCache>
            </c:strRef>
          </c:cat>
          <c:val>
            <c:numRef>
              <c:f>'[1]Fig 5_'!$G$36:$G$40</c:f>
              <c:numCache>
                <c:formatCode>General</c:formatCode>
                <c:ptCount val="5"/>
                <c:pt idx="0">
                  <c:v>0.79679999999999995</c:v>
                </c:pt>
                <c:pt idx="1">
                  <c:v>24.058399999999999</c:v>
                </c:pt>
                <c:pt idx="2">
                  <c:v>14.766400000000001</c:v>
                </c:pt>
                <c:pt idx="3">
                  <c:v>5.8921999999999999</c:v>
                </c:pt>
                <c:pt idx="4">
                  <c:v>1.1480999999999999</c:v>
                </c:pt>
              </c:numCache>
            </c:numRef>
          </c:val>
          <c:smooth val="0"/>
          <c:extLst xmlns:c16r2="http://schemas.microsoft.com/office/drawing/2015/06/chart">
            <c:ext xmlns:c16="http://schemas.microsoft.com/office/drawing/2014/chart" uri="{C3380CC4-5D6E-409C-BE32-E72D297353CC}">
              <c16:uniqueId val="{00000001-4183-40B4-9CD3-1A71E78E5D37}"/>
            </c:ext>
          </c:extLst>
        </c:ser>
        <c:ser>
          <c:idx val="2"/>
          <c:order val="2"/>
          <c:tx>
            <c:strRef>
              <c:f>'[1]Fig 5_'!$H$35</c:f>
              <c:strCache>
                <c:ptCount val="1"/>
                <c:pt idx="0">
                  <c:v>Ensemble</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'[1]Fig 5_'!$B$36:$B$40</c:f>
              <c:strCache>
                <c:ptCount val="5"/>
                <c:pt idx="0">
                  <c:v>0-14 ans</c:v>
                </c:pt>
                <c:pt idx="1">
                  <c:v>15-29 ans</c:v>
                </c:pt>
                <c:pt idx="2">
                  <c:v>30-44 ans</c:v>
                </c:pt>
                <c:pt idx="3">
                  <c:v>45-59 ans</c:v>
                </c:pt>
                <c:pt idx="4">
                  <c:v>60 ans ou plus</c:v>
                </c:pt>
              </c:strCache>
            </c:strRef>
          </c:cat>
          <c:val>
            <c:numRef>
              <c:f>'[1]Fig 5_'!$H$36:$H$40</c:f>
              <c:numCache>
                <c:formatCode>General</c:formatCode>
                <c:ptCount val="5"/>
                <c:pt idx="0">
                  <c:v>0.57766703560901012</c:v>
                </c:pt>
                <c:pt idx="1">
                  <c:v>13.640487717440859</c:v>
                </c:pt>
                <c:pt idx="2">
                  <c:v>8.4913828335982586</c:v>
                </c:pt>
                <c:pt idx="3">
                  <c:v>3.7081004553987174</c:v>
                </c:pt>
                <c:pt idx="4">
                  <c:v>0.77723546991790515</c:v>
                </c:pt>
              </c:numCache>
            </c:numRef>
          </c:val>
          <c:smooth val="0"/>
          <c:extLst xmlns:c16r2="http://schemas.microsoft.com/office/drawing/2015/06/chart">
            <c:ext xmlns:c16="http://schemas.microsoft.com/office/drawing/2014/chart" uri="{C3380CC4-5D6E-409C-BE32-E72D297353CC}">
              <c16:uniqueId val="{00000002-4183-40B4-9CD3-1A71E78E5D37}"/>
            </c:ext>
          </c:extLst>
        </c:ser>
        <c:dLbls>
          <c:showLegendKey val="0"/>
          <c:showVal val="0"/>
          <c:showCatName val="0"/>
          <c:showSerName val="0"/>
          <c:showPercent val="0"/>
          <c:showBubbleSize val="0"/>
        </c:dLbls>
        <c:marker val="1"/>
        <c:smooth val="0"/>
        <c:axId val="1129011728"/>
        <c:axId val="1129012272"/>
      </c:lineChart>
      <c:catAx>
        <c:axId val="1129011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12272"/>
        <c:crosses val="autoZero"/>
        <c:auto val="1"/>
        <c:lblAlgn val="ctr"/>
        <c:lblOffset val="100"/>
        <c:noMultiLvlLbl val="0"/>
      </c:catAx>
      <c:valAx>
        <c:axId val="11290122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29011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150774463051276"/>
          <c:y val="5.0959779906035924E-2"/>
          <c:w val="0.60934853798228006"/>
          <c:h val="0.72214509337219379"/>
        </c:manualLayout>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1-2E4E-410E-BD4F-F5B7F33112DC}"/>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2E4E-410E-BD4F-F5B7F33112DC}"/>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2E4E-410E-BD4F-F5B7F33112DC}"/>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7-2E4E-410E-BD4F-F5B7F33112DC}"/>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9-2E4E-410E-BD4F-F5B7F33112DC}"/>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2E4E-410E-BD4F-F5B7F33112DC}"/>
              </c:ext>
            </c:extLst>
          </c:dPt>
          <c:dPt>
            <c:idx val="6"/>
            <c:bubble3D val="0"/>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D-1EA3-48B3-AE00-1E8358BA4A6B}"/>
              </c:ext>
            </c:extLst>
          </c:dPt>
          <c:dLbls>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fr-FR"/>
              </a:p>
            </c:txPr>
            <c:dLblPos val="outEnd"/>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'[1]Fig 6_'!$J$28:$P$28</c:f>
              <c:strCache>
                <c:ptCount val="7"/>
                <c:pt idx="0">
                  <c:v>France</c:v>
                </c:pt>
                <c:pt idx="1">
                  <c:v>UE27 hors France</c:v>
                </c:pt>
                <c:pt idx="2">
                  <c:v>Europe hors UE27</c:v>
                </c:pt>
                <c:pt idx="3">
                  <c:v>Afrique</c:v>
                </c:pt>
                <c:pt idx="4">
                  <c:v>Asie</c:v>
                </c:pt>
                <c:pt idx="5">
                  <c:v>Amérique</c:v>
                </c:pt>
                <c:pt idx="6">
                  <c:v>Indéterminée</c:v>
                </c:pt>
              </c:strCache>
            </c:strRef>
          </c:cat>
          <c:val>
            <c:numRef>
              <c:f>'[1]Fig 6_'!$J$30:$P$30</c:f>
              <c:numCache>
                <c:formatCode>General</c:formatCode>
                <c:ptCount val="7"/>
                <c:pt idx="0">
                  <c:v>79.053549190535492</c:v>
                </c:pt>
                <c:pt idx="1">
                  <c:v>1.6438356164383561</c:v>
                </c:pt>
                <c:pt idx="2">
                  <c:v>1.4943960149439601</c:v>
                </c:pt>
                <c:pt idx="3">
                  <c:v>10.834371108343712</c:v>
                </c:pt>
                <c:pt idx="4">
                  <c:v>1.9178082191780823</c:v>
                </c:pt>
                <c:pt idx="5">
                  <c:v>2.6899128268991284</c:v>
                </c:pt>
                <c:pt idx="6">
                  <c:v>2.3661270236612704</c:v>
                </c:pt>
              </c:numCache>
            </c:numRef>
          </c:val>
          <c:extLst xmlns:c16r2="http://schemas.microsoft.com/office/drawing/2015/06/chart">
            <c:ext xmlns:c16="http://schemas.microsoft.com/office/drawing/2014/chart" uri="{C3380CC4-5D6E-409C-BE32-E72D297353CC}">
              <c16:uniqueId val="{0000000C-2E4E-410E-BD4F-F5B7F33112D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0.24250264409579209"/>
          <c:y val="0.81919882776821806"/>
          <c:w val="0.65299734268802434"/>
          <c:h val="0.1567686545322426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5924731387414671E-2"/>
          <c:y val="2.1290185185185186E-2"/>
          <c:w val="0.76232794316640629"/>
          <c:h val="0.61050685185185183"/>
        </c:manualLayout>
      </c:layout>
      <c:barChart>
        <c:barDir val="col"/>
        <c:grouping val="clustered"/>
        <c:varyColors val="0"/>
        <c:ser>
          <c:idx val="0"/>
          <c:order val="0"/>
          <c:tx>
            <c:strRef>
              <c:f>'Fig 7_'!$D$6</c:f>
              <c:strCache>
                <c:ptCount val="1"/>
                <c:pt idx="0">
                  <c:v>France</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'[1]Fig 7'!$B$26:$B$35</c:f>
              <c:strCache>
                <c:ptCount val="10"/>
                <c:pt idx="0">
                  <c:v>Communes rurales</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7_'!$D$7:$D$16</c:f>
              <c:numCache>
                <c:formatCode>0.0</c:formatCode>
                <c:ptCount val="10"/>
                <c:pt idx="0">
                  <c:v>2.4263033614965801</c:v>
                </c:pt>
                <c:pt idx="1">
                  <c:v>3.1686985471175197</c:v>
                </c:pt>
                <c:pt idx="2">
                  <c:v>4.8238633503858201</c:v>
                </c:pt>
                <c:pt idx="3">
                  <c:v>5.5391373903674195</c:v>
                </c:pt>
                <c:pt idx="4">
                  <c:v>7.0946999037525202</c:v>
                </c:pt>
                <c:pt idx="5">
                  <c:v>6.4617455687682304</c:v>
                </c:pt>
                <c:pt idx="6">
                  <c:v>11.7140641637325</c:v>
                </c:pt>
                <c:pt idx="7">
                  <c:v>7.5189405070214193</c:v>
                </c:pt>
                <c:pt idx="8">
                  <c:v>6.7212995687808901</c:v>
                </c:pt>
                <c:pt idx="9">
                  <c:v>5.9336813933791346</c:v>
                </c:pt>
              </c:numCache>
            </c:numRef>
          </c:val>
          <c:extLst xmlns:c16r2="http://schemas.microsoft.com/office/drawing/2015/06/chart">
            <c:ext xmlns:c16="http://schemas.microsoft.com/office/drawing/2014/chart" uri="{C3380CC4-5D6E-409C-BE32-E72D297353CC}">
              <c16:uniqueId val="{00000000-42F4-4F7E-A4C4-403B99E90034}"/>
            </c:ext>
          </c:extLst>
        </c:ser>
        <c:dLbls>
          <c:showLegendKey val="0"/>
          <c:showVal val="0"/>
          <c:showCatName val="0"/>
          <c:showSerName val="0"/>
          <c:showPercent val="0"/>
          <c:showBubbleSize val="0"/>
        </c:dLbls>
        <c:gapWidth val="70"/>
        <c:overlap val="-27"/>
        <c:axId val="1129006288"/>
        <c:axId val="1129007376"/>
      </c:barChart>
      <c:lineChart>
        <c:grouping val="standard"/>
        <c:varyColors val="0"/>
        <c:ser>
          <c:idx val="1"/>
          <c:order val="1"/>
          <c:tx>
            <c:strRef>
              <c:f>'Fig 7_'!$E$6</c:f>
              <c:strCache>
                <c:ptCount val="1"/>
                <c:pt idx="0">
                  <c:v>France métropolitaine</c:v>
                </c:pt>
              </c:strCache>
            </c:strRef>
          </c:tx>
          <c:spPr>
            <a:ln w="28575" cap="rnd">
              <a:noFill/>
              <a:round/>
            </a:ln>
            <a:effectLst/>
          </c:spPr>
          <c:marker>
            <c:symbol val="circle"/>
            <c:size val="8"/>
            <c:spPr>
              <a:solidFill>
                <a:schemeClr val="accent2"/>
              </a:solidFill>
              <a:ln w="9525">
                <a:solidFill>
                  <a:schemeClr val="accent2"/>
                </a:solidFill>
              </a:ln>
              <a:effectLst/>
            </c:spPr>
          </c:marker>
          <c:val>
            <c:numRef>
              <c:f>'Fig 7_'!$E$7:$E$16</c:f>
              <c:numCache>
                <c:formatCode>0.0</c:formatCode>
                <c:ptCount val="10"/>
                <c:pt idx="0">
                  <c:v>2.3822701523141498</c:v>
                </c:pt>
                <c:pt idx="1">
                  <c:v>2.8469051500743801</c:v>
                </c:pt>
                <c:pt idx="2">
                  <c:v>4.3371727753737304</c:v>
                </c:pt>
                <c:pt idx="3">
                  <c:v>4.7674863504132805</c:v>
                </c:pt>
                <c:pt idx="4">
                  <c:v>5.6590296830869597</c:v>
                </c:pt>
                <c:pt idx="5">
                  <c:v>5.6650544865773602</c:v>
                </c:pt>
                <c:pt idx="6">
                  <c:v>7.2949365649902305</c:v>
                </c:pt>
                <c:pt idx="7">
                  <c:v>6.8413523363571498</c:v>
                </c:pt>
                <c:pt idx="9">
                  <c:v>5.2087457527998575</c:v>
                </c:pt>
              </c:numCache>
            </c:numRef>
          </c:val>
          <c:smooth val="0"/>
          <c:extLst xmlns:c16r2="http://schemas.microsoft.com/office/drawing/2015/06/chart">
            <c:ext xmlns:c16="http://schemas.microsoft.com/office/drawing/2014/chart" uri="{C3380CC4-5D6E-409C-BE32-E72D297353CC}">
              <c16:uniqueId val="{00000001-42F4-4F7E-A4C4-403B99E90034}"/>
            </c:ext>
          </c:extLst>
        </c:ser>
        <c:dLbls>
          <c:showLegendKey val="0"/>
          <c:showVal val="0"/>
          <c:showCatName val="0"/>
          <c:showSerName val="0"/>
          <c:showPercent val="0"/>
          <c:showBubbleSize val="0"/>
        </c:dLbls>
        <c:marker val="1"/>
        <c:smooth val="0"/>
        <c:axId val="1129009008"/>
        <c:axId val="1129008464"/>
      </c:lineChart>
      <c:catAx>
        <c:axId val="1129006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crossAx val="1129007376"/>
        <c:crosses val="autoZero"/>
        <c:auto val="1"/>
        <c:lblAlgn val="ctr"/>
        <c:lblOffset val="100"/>
        <c:noMultiLvlLbl val="0"/>
      </c:catAx>
      <c:valAx>
        <c:axId val="1129007376"/>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1129006288"/>
        <c:crosses val="autoZero"/>
        <c:crossBetween val="between"/>
      </c:valAx>
      <c:valAx>
        <c:axId val="1129008464"/>
        <c:scaling>
          <c:orientation val="minMax"/>
          <c:max val="14"/>
          <c:min val="0"/>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crossAx val="1129009008"/>
        <c:crosses val="max"/>
        <c:crossBetween val="between"/>
        <c:majorUnit val="2"/>
      </c:valAx>
      <c:catAx>
        <c:axId val="1129009008"/>
        <c:scaling>
          <c:orientation val="minMax"/>
        </c:scaling>
        <c:delete val="1"/>
        <c:axPos val="b"/>
        <c:majorTickMark val="out"/>
        <c:minorTickMark val="none"/>
        <c:tickLblPos val="nextTo"/>
        <c:crossAx val="1129008464"/>
        <c:crosses val="autoZero"/>
        <c:auto val="1"/>
        <c:lblAlgn val="ctr"/>
        <c:lblOffset val="100"/>
        <c:noMultiLvlLbl val="0"/>
      </c:catAx>
      <c:spPr>
        <a:noFill/>
        <a:ln>
          <a:noFill/>
        </a:ln>
        <a:effectLst/>
      </c:spPr>
    </c:plotArea>
    <c:legend>
      <c:legendPos val="b"/>
      <c:layout>
        <c:manualLayout>
          <c:xMode val="edge"/>
          <c:yMode val="edge"/>
          <c:x val="0.89082023809523814"/>
          <c:y val="9.3596666666666661E-2"/>
          <c:w val="0.10917981035239155"/>
          <c:h val="0.50300259259259261"/>
        </c:manualLayout>
      </c:layout>
      <c:overlay val="0"/>
      <c:spPr>
        <a:noFill/>
        <a:ln>
          <a:noFill/>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0</xdr:col>
      <xdr:colOff>116785</xdr:colOff>
      <xdr:row>3</xdr:row>
      <xdr:rowOff>12010</xdr:rowOff>
    </xdr:from>
    <xdr:to>
      <xdr:col>5</xdr:col>
      <xdr:colOff>307285</xdr:colOff>
      <xdr:row>20</xdr:row>
      <xdr:rowOff>177248</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2</xdr:row>
      <xdr:rowOff>109537</xdr:rowOff>
    </xdr:from>
    <xdr:to>
      <xdr:col>8</xdr:col>
      <xdr:colOff>495300</xdr:colOff>
      <xdr:row>16</xdr:row>
      <xdr:rowOff>9525</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695325</xdr:colOff>
      <xdr:row>16</xdr:row>
      <xdr:rowOff>100011</xdr:rowOff>
    </xdr:from>
    <xdr:to>
      <xdr:col>5</xdr:col>
      <xdr:colOff>109537</xdr:colOff>
      <xdr:row>32</xdr:row>
      <xdr:rowOff>142874</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631700</xdr:colOff>
      <xdr:row>3</xdr:row>
      <xdr:rowOff>24987</xdr:rowOff>
    </xdr:from>
    <xdr:to>
      <xdr:col>15</xdr:col>
      <xdr:colOff>439469</xdr:colOff>
      <xdr:row>17</xdr:row>
      <xdr:rowOff>187778</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631702</xdr:colOff>
      <xdr:row>18</xdr:row>
      <xdr:rowOff>122300</xdr:rowOff>
    </xdr:from>
    <xdr:to>
      <xdr:col>15</xdr:col>
      <xdr:colOff>439471</xdr:colOff>
      <xdr:row>33</xdr:row>
      <xdr:rowOff>94590</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622218</xdr:colOff>
      <xdr:row>34</xdr:row>
      <xdr:rowOff>47254</xdr:rowOff>
    </xdr:from>
    <xdr:to>
      <xdr:col>15</xdr:col>
      <xdr:colOff>449037</xdr:colOff>
      <xdr:row>47</xdr:row>
      <xdr:rowOff>68036</xdr:rowOff>
    </xdr:to>
    <xdr:graphicFrame macro="">
      <xdr:nvGraphicFramePr>
        <xdr:cNvPr id="7" name="Graphique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95251</xdr:rowOff>
    </xdr:from>
    <xdr:to>
      <xdr:col>7</xdr:col>
      <xdr:colOff>255495</xdr:colOff>
      <xdr:row>15</xdr:row>
      <xdr:rowOff>142875</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724727</xdr:colOff>
      <xdr:row>2</xdr:row>
      <xdr:rowOff>0</xdr:rowOff>
    </xdr:from>
    <xdr:to>
      <xdr:col>10</xdr:col>
      <xdr:colOff>196727</xdr:colOff>
      <xdr:row>22</xdr:row>
      <xdr:rowOff>142198</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boSSMSI\P03Analyse\1-Bilans\2023\Bilan%20d&#233;finitif%202023\7bis_Fiche%20tentatives\Pour%20christine\Copie%20de%201_Homicides_pour%20DB_27mai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1"/>
      <sheetName val="Fig 2_"/>
      <sheetName val="Fig 3_"/>
      <sheetName val="Fig 4_"/>
      <sheetName val="Fig 5_"/>
      <sheetName val="Fig 7"/>
      <sheetName val="Fig 6_"/>
      <sheetName val="Fig 6"/>
      <sheetName val="Fig 6 bis"/>
      <sheetName val="Fig 9"/>
      <sheetName val="Fig 9 (2)"/>
    </sheetNames>
    <sheetDataSet>
      <sheetData sheetId="0">
        <row r="28">
          <cell r="B28" t="str">
            <v>Année</v>
          </cell>
        </row>
        <row r="29">
          <cell r="B29">
            <v>2016</v>
          </cell>
        </row>
        <row r="30">
          <cell r="B30">
            <v>2017</v>
          </cell>
        </row>
        <row r="31">
          <cell r="B31">
            <v>2018</v>
          </cell>
        </row>
        <row r="32">
          <cell r="B32">
            <v>2019</v>
          </cell>
        </row>
        <row r="33">
          <cell r="B33">
            <v>2020</v>
          </cell>
        </row>
        <row r="34">
          <cell r="B34">
            <v>2021</v>
          </cell>
        </row>
        <row r="35">
          <cell r="B35">
            <v>2022</v>
          </cell>
        </row>
        <row r="36">
          <cell r="B36">
            <v>2023</v>
          </cell>
        </row>
      </sheetData>
      <sheetData sheetId="1"/>
      <sheetData sheetId="2">
        <row r="23">
          <cell r="E23">
            <v>2023</v>
          </cell>
        </row>
      </sheetData>
      <sheetData sheetId="3">
        <row r="5">
          <cell r="C5" t="str">
            <v>Femmes</v>
          </cell>
        </row>
      </sheetData>
      <sheetData sheetId="4">
        <row r="6">
          <cell r="C6" t="str">
            <v xml:space="preserve">Femmes </v>
          </cell>
          <cell r="F6" t="str">
            <v xml:space="preserve">Femmes </v>
          </cell>
          <cell r="G6" t="str">
            <v xml:space="preserve">Hommes </v>
          </cell>
          <cell r="H6" t="str">
            <v>Ensemble</v>
          </cell>
        </row>
        <row r="7">
          <cell r="B7" t="str">
            <v>0-14 ans</v>
          </cell>
          <cell r="F7">
            <v>0.81779999999999997</v>
          </cell>
          <cell r="G7">
            <v>1.079</v>
          </cell>
          <cell r="H7">
            <v>0.951451588061899</v>
          </cell>
        </row>
        <row r="8">
          <cell r="B8" t="str">
            <v>15-29 ans</v>
          </cell>
          <cell r="F8">
            <v>4.6698000000000004</v>
          </cell>
          <cell r="G8">
            <v>24.767899999999997</v>
          </cell>
          <cell r="H8">
            <v>14.881294221547341</v>
          </cell>
        </row>
        <row r="9">
          <cell r="B9" t="str">
            <v>30-44 ans</v>
          </cell>
          <cell r="F9">
            <v>4.7942999999999998</v>
          </cell>
          <cell r="G9">
            <v>15.7248</v>
          </cell>
          <cell r="H9">
            <v>10.134108297668202</v>
          </cell>
        </row>
        <row r="10">
          <cell r="B10" t="str">
            <v>45-59 ans</v>
          </cell>
          <cell r="F10">
            <v>2.8639000000000001</v>
          </cell>
          <cell r="G10">
            <v>6.7560000000000002</v>
          </cell>
          <cell r="H10">
            <v>4.7773073351762614</v>
          </cell>
        </row>
        <row r="11">
          <cell r="B11" t="str">
            <v>60 ans ou plus</v>
          </cell>
          <cell r="F11">
            <v>0.84759999999999991</v>
          </cell>
          <cell r="G11">
            <v>1.6073</v>
          </cell>
          <cell r="H11">
            <v>1.1846140610472899</v>
          </cell>
        </row>
        <row r="20">
          <cell r="F20" t="str">
            <v xml:space="preserve">Femmes </v>
          </cell>
          <cell r="G20" t="str">
            <v xml:space="preserve">Hommes </v>
          </cell>
          <cell r="H20" t="str">
            <v>Ensemble</v>
          </cell>
        </row>
        <row r="21">
          <cell r="B21" t="str">
            <v>0-14 ans</v>
          </cell>
          <cell r="F21">
            <v>0.4698</v>
          </cell>
          <cell r="G21">
            <v>0.28220000000000001</v>
          </cell>
          <cell r="H21">
            <v>0.37378455245288889</v>
          </cell>
        </row>
        <row r="22">
          <cell r="B22" t="str">
            <v>15-29 ans</v>
          </cell>
          <cell r="F22">
            <v>1.7895000000000001</v>
          </cell>
          <cell r="G22">
            <v>0.70950000000000002</v>
          </cell>
          <cell r="H22">
            <v>1.2408065041064826</v>
          </cell>
        </row>
        <row r="23">
          <cell r="B23" t="str">
            <v>30-44 ans</v>
          </cell>
          <cell r="F23">
            <v>2.2963</v>
          </cell>
          <cell r="G23">
            <v>0.95840000000000003</v>
          </cell>
          <cell r="H23">
            <v>1.6427254640699436</v>
          </cell>
        </row>
        <row r="24">
          <cell r="B24" t="str">
            <v>45-59 ans</v>
          </cell>
          <cell r="F24">
            <v>1.2679</v>
          </cell>
          <cell r="G24">
            <v>0.86380000000000001</v>
          </cell>
          <cell r="H24">
            <v>1.0692068797775443</v>
          </cell>
        </row>
        <row r="25">
          <cell r="B25" t="str">
            <v>60 ans ou plus</v>
          </cell>
          <cell r="F25">
            <v>0.36599999999999999</v>
          </cell>
          <cell r="G25">
            <v>0.4592</v>
          </cell>
          <cell r="H25">
            <v>0.40737859112938479</v>
          </cell>
        </row>
        <row r="35">
          <cell r="F35" t="str">
            <v xml:space="preserve">Femmes </v>
          </cell>
          <cell r="G35" t="str">
            <v xml:space="preserve">Hommes </v>
          </cell>
          <cell r="H35" t="str">
            <v>Ensemble</v>
          </cell>
        </row>
        <row r="36">
          <cell r="B36" t="str">
            <v>0-14 ans</v>
          </cell>
          <cell r="F36">
            <v>0.34799999999999998</v>
          </cell>
          <cell r="G36">
            <v>0.79679999999999995</v>
          </cell>
          <cell r="H36">
            <v>0.57766703560901012</v>
          </cell>
        </row>
        <row r="37">
          <cell r="B37" t="str">
            <v>15-29 ans</v>
          </cell>
          <cell r="F37">
            <v>2.8803000000000001</v>
          </cell>
          <cell r="G37">
            <v>24.058399999999999</v>
          </cell>
          <cell r="H37">
            <v>13.640487717440859</v>
          </cell>
        </row>
        <row r="38">
          <cell r="B38" t="str">
            <v>30-44 ans</v>
          </cell>
          <cell r="F38">
            <v>2.4980000000000002</v>
          </cell>
          <cell r="G38">
            <v>14.766400000000001</v>
          </cell>
          <cell r="H38">
            <v>8.4913828335982586</v>
          </cell>
        </row>
        <row r="39">
          <cell r="B39" t="str">
            <v>45-59 ans</v>
          </cell>
          <cell r="F39">
            <v>1.5960000000000001</v>
          </cell>
          <cell r="G39">
            <v>5.8921999999999999</v>
          </cell>
          <cell r="H39">
            <v>3.7081004553987174</v>
          </cell>
        </row>
        <row r="40">
          <cell r="B40" t="str">
            <v>60 ans ou plus</v>
          </cell>
          <cell r="F40">
            <v>0.48159999999999997</v>
          </cell>
          <cell r="G40">
            <v>1.1480999999999999</v>
          </cell>
          <cell r="H40">
            <v>0.77723546991790515</v>
          </cell>
        </row>
      </sheetData>
      <sheetData sheetId="5">
        <row r="5">
          <cell r="D5" t="str">
            <v>France</v>
          </cell>
        </row>
        <row r="26">
          <cell r="B26" t="str">
            <v>Communes rurales</v>
          </cell>
        </row>
        <row r="27">
          <cell r="B27" t="str">
            <v>de 2 000 à 5 000 habitants</v>
          </cell>
        </row>
        <row r="28">
          <cell r="B28" t="str">
            <v>de 5 000 à 10 000 habitants</v>
          </cell>
        </row>
        <row r="29">
          <cell r="B29" t="str">
            <v>de 10 000 à 20 000 habitants</v>
          </cell>
        </row>
        <row r="30">
          <cell r="B30" t="str">
            <v>de 20 000 à 50 000 habitants</v>
          </cell>
        </row>
        <row r="31">
          <cell r="B31" t="str">
            <v>de 50 000 à 100 000 habitants</v>
          </cell>
        </row>
        <row r="32">
          <cell r="B32" t="str">
            <v>de 100 000 à 200 000 habitants</v>
          </cell>
        </row>
        <row r="33">
          <cell r="B33" t="str">
            <v>de 200 000 à 2 000 000 habitants</v>
          </cell>
        </row>
        <row r="34">
          <cell r="B34" t="str">
            <v>Unité urbaine de Paris</v>
          </cell>
        </row>
        <row r="35">
          <cell r="B35" t="str">
            <v>France</v>
          </cell>
        </row>
      </sheetData>
      <sheetData sheetId="6">
        <row r="28">
          <cell r="B28" t="str">
            <v>France</v>
          </cell>
          <cell r="J28" t="str">
            <v>France</v>
          </cell>
          <cell r="K28" t="str">
            <v>UE27 hors France</v>
          </cell>
          <cell r="L28" t="str">
            <v>Europe hors UE27</v>
          </cell>
          <cell r="M28" t="str">
            <v>Afrique</v>
          </cell>
          <cell r="N28" t="str">
            <v>Asie</v>
          </cell>
          <cell r="O28" t="str">
            <v>Amérique</v>
          </cell>
          <cell r="P28" t="str">
            <v>Indéterminée</v>
          </cell>
        </row>
        <row r="30">
          <cell r="J30">
            <v>79.053549190535492</v>
          </cell>
          <cell r="K30">
            <v>1.6438356164383561</v>
          </cell>
          <cell r="L30">
            <v>1.4943960149439601</v>
          </cell>
          <cell r="M30">
            <v>10.834371108343712</v>
          </cell>
          <cell r="N30">
            <v>1.9178082191780823</v>
          </cell>
          <cell r="O30">
            <v>2.6899128268991284</v>
          </cell>
          <cell r="P30">
            <v>2.3661270236612704</v>
          </cell>
        </row>
      </sheetData>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Fiche Bilan Fin">
      <a:dk1>
        <a:sysClr val="windowText" lastClr="000000"/>
      </a:dk1>
      <a:lt1>
        <a:sysClr val="window" lastClr="FFFFFF"/>
      </a:lt1>
      <a:dk2>
        <a:srgbClr val="2F4077"/>
      </a:dk2>
      <a:lt2>
        <a:srgbClr val="2B7758"/>
      </a:lt2>
      <a:accent1>
        <a:srgbClr val="465F9D"/>
      </a:accent1>
      <a:accent2>
        <a:srgbClr val="FFCA00"/>
      </a:accent2>
      <a:accent3>
        <a:srgbClr val="34CB6A"/>
      </a:accent3>
      <a:accent4>
        <a:srgbClr val="CE614A"/>
      </a:accent4>
      <a:accent5>
        <a:srgbClr val="6E85BE"/>
      </a:accent5>
      <a:accent6>
        <a:srgbClr val="C3992A"/>
      </a:accent6>
      <a:hlink>
        <a:srgbClr val="000000"/>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7"/>
  <sheetViews>
    <sheetView zoomScale="85" zoomScaleNormal="85" workbookViewId="0">
      <selection activeCell="G26" sqref="G26:H33"/>
    </sheetView>
  </sheetViews>
  <sheetFormatPr baseColWidth="10" defaultColWidth="11.42578125" defaultRowHeight="15" x14ac:dyDescent="0.25"/>
  <cols>
    <col min="1" max="1" width="2.140625" style="1" customWidth="1"/>
    <col min="2" max="2" width="19.28515625" style="1" customWidth="1"/>
    <col min="3" max="3" width="11.42578125" style="1"/>
    <col min="4" max="4" width="29.5703125" style="1" customWidth="1"/>
    <col min="5" max="5" width="36.7109375" style="1" customWidth="1"/>
    <col min="6" max="6" width="11.42578125" style="1"/>
    <col min="7" max="7" width="17.42578125" style="1" customWidth="1"/>
    <col min="8" max="8" width="19.5703125" style="1" customWidth="1"/>
    <col min="9" max="16384" width="11.42578125" style="1"/>
  </cols>
  <sheetData>
    <row r="2" spans="2:2" x14ac:dyDescent="0.25">
      <c r="B2" s="2" t="s">
        <v>74</v>
      </c>
    </row>
    <row r="22" spans="2:12" ht="16.5" x14ac:dyDescent="0.25">
      <c r="B22" s="3" t="s">
        <v>0</v>
      </c>
    </row>
    <row r="23" spans="2:12" x14ac:dyDescent="0.25">
      <c r="B23" s="4" t="s">
        <v>1</v>
      </c>
      <c r="C23" s="5"/>
      <c r="D23" s="5"/>
      <c r="E23" s="5"/>
      <c r="F23" s="5"/>
      <c r="G23" s="5"/>
      <c r="H23" s="5"/>
      <c r="I23" s="5"/>
      <c r="J23" s="5"/>
      <c r="K23" s="5"/>
      <c r="L23" s="5"/>
    </row>
    <row r="24" spans="2:12" x14ac:dyDescent="0.25">
      <c r="B24" s="6" t="s">
        <v>2</v>
      </c>
    </row>
    <row r="26" spans="2:12" ht="25.5" x14ac:dyDescent="0.25">
      <c r="B26" s="7" t="s">
        <v>3</v>
      </c>
      <c r="C26" s="57" t="s">
        <v>4</v>
      </c>
    </row>
    <row r="27" spans="2:12" x14ac:dyDescent="0.25">
      <c r="B27" s="8">
        <v>2016</v>
      </c>
      <c r="C27" s="9">
        <v>2259</v>
      </c>
      <c r="D27" s="10"/>
      <c r="F27" s="11"/>
      <c r="G27" s="11"/>
    </row>
    <row r="28" spans="2:12" x14ac:dyDescent="0.25">
      <c r="B28" s="12">
        <v>2017</v>
      </c>
      <c r="C28" s="9">
        <v>2284</v>
      </c>
      <c r="D28" s="11"/>
      <c r="E28" s="11"/>
      <c r="F28" s="11"/>
      <c r="G28" s="11"/>
    </row>
    <row r="29" spans="2:12" x14ac:dyDescent="0.25">
      <c r="B29" s="12">
        <v>2018</v>
      </c>
      <c r="C29" s="9">
        <v>2482</v>
      </c>
      <c r="F29" s="11"/>
      <c r="G29" s="11"/>
    </row>
    <row r="30" spans="2:12" x14ac:dyDescent="0.25">
      <c r="B30" s="12">
        <v>2019</v>
      </c>
      <c r="C30" s="9">
        <v>2718</v>
      </c>
      <c r="F30" s="11"/>
      <c r="G30" s="11"/>
    </row>
    <row r="31" spans="2:12" x14ac:dyDescent="0.25">
      <c r="B31" s="12">
        <v>2020</v>
      </c>
      <c r="C31" s="9">
        <v>3115</v>
      </c>
      <c r="F31" s="11"/>
      <c r="G31" s="11"/>
    </row>
    <row r="32" spans="2:12" x14ac:dyDescent="0.25">
      <c r="B32" s="12">
        <v>2021</v>
      </c>
      <c r="C32" s="9">
        <v>3136</v>
      </c>
      <c r="F32" s="11"/>
      <c r="G32" s="11"/>
    </row>
    <row r="33" spans="2:7" x14ac:dyDescent="0.25">
      <c r="B33" s="12">
        <v>2022</v>
      </c>
      <c r="C33" s="9">
        <v>3584</v>
      </c>
      <c r="D33" s="10"/>
      <c r="E33" s="10"/>
      <c r="F33" s="11"/>
      <c r="G33" s="11"/>
    </row>
    <row r="34" spans="2:7" x14ac:dyDescent="0.25">
      <c r="B34" s="12">
        <v>2023</v>
      </c>
      <c r="C34" s="13">
        <v>4015</v>
      </c>
      <c r="D34" s="11"/>
      <c r="E34" s="11"/>
      <c r="F34" s="11"/>
      <c r="G34" s="11"/>
    </row>
    <row r="36" spans="2:7" x14ac:dyDescent="0.25">
      <c r="C36" s="14"/>
    </row>
    <row r="37" spans="2:7" x14ac:dyDescent="0.25">
      <c r="C37" s="11"/>
      <c r="D37" s="1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28"/>
  <sheetViews>
    <sheetView workbookViewId="0">
      <selection activeCell="B25" sqref="B25:B27"/>
    </sheetView>
  </sheetViews>
  <sheetFormatPr baseColWidth="10" defaultRowHeight="15" x14ac:dyDescent="0.25"/>
  <cols>
    <col min="1" max="16384" width="11.42578125" style="1"/>
  </cols>
  <sheetData>
    <row r="2" spans="2:6" x14ac:dyDescent="0.25">
      <c r="B2" s="15" t="s">
        <v>75</v>
      </c>
    </row>
    <row r="4" spans="2:6" x14ac:dyDescent="0.25">
      <c r="B4" s="16"/>
      <c r="C4" s="17"/>
      <c r="D4" s="17"/>
      <c r="E4" s="18"/>
      <c r="F4" s="18"/>
    </row>
    <row r="5" spans="2:6" x14ac:dyDescent="0.25">
      <c r="B5" s="16"/>
      <c r="C5" s="16"/>
      <c r="D5" s="19"/>
      <c r="E5" s="20"/>
      <c r="F5" s="21"/>
    </row>
    <row r="6" spans="2:6" x14ac:dyDescent="0.25">
      <c r="B6" s="16"/>
      <c r="C6" s="16"/>
      <c r="D6" s="19"/>
      <c r="E6" s="20"/>
      <c r="F6" s="21"/>
    </row>
    <row r="7" spans="2:6" x14ac:dyDescent="0.25">
      <c r="B7" s="16"/>
      <c r="C7" s="16"/>
      <c r="D7" s="19"/>
      <c r="E7" s="20"/>
      <c r="F7" s="21"/>
    </row>
    <row r="8" spans="2:6" x14ac:dyDescent="0.25">
      <c r="B8" s="16"/>
      <c r="C8" s="16"/>
      <c r="D8" s="16"/>
      <c r="E8" s="22"/>
      <c r="F8" s="22"/>
    </row>
    <row r="9" spans="2:6" x14ac:dyDescent="0.25">
      <c r="B9" s="16"/>
      <c r="C9" s="16"/>
      <c r="D9" s="16"/>
      <c r="E9" s="16"/>
      <c r="F9" s="16"/>
    </row>
    <row r="10" spans="2:6" x14ac:dyDescent="0.25">
      <c r="B10" s="16"/>
      <c r="C10" s="16"/>
      <c r="D10" s="16"/>
      <c r="E10" s="16"/>
      <c r="F10" s="16"/>
    </row>
    <row r="11" spans="2:6" x14ac:dyDescent="0.25">
      <c r="B11" s="16"/>
      <c r="C11" s="16"/>
      <c r="D11" s="16"/>
      <c r="E11" s="16"/>
      <c r="F11" s="16"/>
    </row>
    <row r="12" spans="2:6" x14ac:dyDescent="0.25">
      <c r="B12" s="16"/>
      <c r="C12" s="16"/>
      <c r="D12" s="16"/>
      <c r="E12" s="16"/>
      <c r="F12" s="16"/>
    </row>
    <row r="18" spans="2:11" x14ac:dyDescent="0.25">
      <c r="B18" s="63" t="s">
        <v>77</v>
      </c>
      <c r="C18" s="16"/>
    </row>
    <row r="19" spans="2:11" x14ac:dyDescent="0.25">
      <c r="B19" s="63" t="s">
        <v>78</v>
      </c>
      <c r="C19" s="16"/>
      <c r="K19" s="59"/>
    </row>
    <row r="20" spans="2:11" x14ac:dyDescent="0.25">
      <c r="B20" s="63" t="s">
        <v>76</v>
      </c>
      <c r="C20" s="16"/>
    </row>
    <row r="21" spans="2:11" x14ac:dyDescent="0.25">
      <c r="B21" s="64" t="s">
        <v>79</v>
      </c>
      <c r="C21" s="16"/>
      <c r="K21" s="62"/>
    </row>
    <row r="22" spans="2:11" x14ac:dyDescent="0.25">
      <c r="K22" s="62"/>
    </row>
    <row r="24" spans="2:11" ht="24" x14ac:dyDescent="0.25">
      <c r="B24" s="23" t="s">
        <v>8</v>
      </c>
      <c r="C24" s="23">
        <v>2021</v>
      </c>
      <c r="D24" s="23">
        <v>2022</v>
      </c>
      <c r="E24" s="23">
        <v>2023</v>
      </c>
      <c r="F24" s="24" t="s">
        <v>9</v>
      </c>
      <c r="G24" s="24" t="s">
        <v>10</v>
      </c>
      <c r="H24" s="24" t="s">
        <v>11</v>
      </c>
    </row>
    <row r="25" spans="2:11" x14ac:dyDescent="0.25">
      <c r="B25" s="26" t="s">
        <v>80</v>
      </c>
      <c r="C25" s="26">
        <v>2661</v>
      </c>
      <c r="D25" s="26">
        <v>3060</v>
      </c>
      <c r="E25" s="26">
        <v>3399</v>
      </c>
      <c r="F25" s="11">
        <f t="shared" ref="F25:H28" si="0">C25/SUM(C$25:C$27)</f>
        <v>0.84853316326530615</v>
      </c>
      <c r="G25" s="11">
        <f t="shared" si="0"/>
        <v>0.8537946428571429</v>
      </c>
      <c r="H25" s="11">
        <f t="shared" si="0"/>
        <v>0.84657534246575339</v>
      </c>
      <c r="K25" s="61"/>
    </row>
    <row r="26" spans="2:11" x14ac:dyDescent="0.25">
      <c r="B26" s="26" t="s">
        <v>81</v>
      </c>
      <c r="C26" s="26">
        <v>324</v>
      </c>
      <c r="D26" s="26">
        <v>368</v>
      </c>
      <c r="E26" s="26">
        <v>439</v>
      </c>
      <c r="F26" s="11">
        <f t="shared" si="0"/>
        <v>0.10331632653061225</v>
      </c>
      <c r="G26" s="11">
        <f t="shared" si="0"/>
        <v>0.10267857142857142</v>
      </c>
      <c r="H26" s="11">
        <f t="shared" si="0"/>
        <v>0.10933997509339975</v>
      </c>
    </row>
    <row r="27" spans="2:11" x14ac:dyDescent="0.25">
      <c r="B27" s="25" t="s">
        <v>82</v>
      </c>
      <c r="C27" s="26">
        <v>151</v>
      </c>
      <c r="D27" s="26">
        <v>156</v>
      </c>
      <c r="E27" s="26">
        <v>177</v>
      </c>
      <c r="F27" s="11">
        <f t="shared" si="0"/>
        <v>4.8150510204081634E-2</v>
      </c>
      <c r="G27" s="11">
        <f t="shared" si="0"/>
        <v>4.3526785714285712E-2</v>
      </c>
      <c r="H27" s="11">
        <f t="shared" si="0"/>
        <v>4.4084682440846824E-2</v>
      </c>
    </row>
    <row r="28" spans="2:11" x14ac:dyDescent="0.25">
      <c r="B28" s="26" t="s">
        <v>7</v>
      </c>
      <c r="C28" s="26">
        <f>SUM(C25:C27)</f>
        <v>3136</v>
      </c>
      <c r="D28" s="26">
        <f t="shared" ref="D28:E28" si="1">SUM(D25:D27)</f>
        <v>3584</v>
      </c>
      <c r="E28" s="26">
        <f t="shared" si="1"/>
        <v>4015</v>
      </c>
      <c r="F28" s="11">
        <f t="shared" si="0"/>
        <v>1</v>
      </c>
      <c r="G28" s="11">
        <f t="shared" si="0"/>
        <v>1</v>
      </c>
      <c r="H28" s="11">
        <f t="shared" si="0"/>
        <v>1</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21"/>
  <sheetViews>
    <sheetView workbookViewId="0">
      <selection activeCell="H21" sqref="H21"/>
    </sheetView>
  </sheetViews>
  <sheetFormatPr baseColWidth="10" defaultRowHeight="15" x14ac:dyDescent="0.25"/>
  <cols>
    <col min="1" max="1" width="11.42578125" style="1"/>
    <col min="2" max="2" width="34" style="1" customWidth="1"/>
    <col min="3" max="16384" width="11.42578125" style="1"/>
  </cols>
  <sheetData>
    <row r="3" spans="2:6" x14ac:dyDescent="0.25">
      <c r="B3" s="1" t="s">
        <v>83</v>
      </c>
    </row>
    <row r="5" spans="2:6" x14ac:dyDescent="0.25">
      <c r="B5" s="26"/>
      <c r="C5" s="26" t="s">
        <v>4</v>
      </c>
      <c r="D5" s="26"/>
      <c r="E5" s="26" t="s">
        <v>12</v>
      </c>
      <c r="F5" s="26" t="s">
        <v>12</v>
      </c>
    </row>
    <row r="6" spans="2:6" x14ac:dyDescent="0.25">
      <c r="B6" s="26"/>
      <c r="C6" s="26" t="s">
        <v>16</v>
      </c>
      <c r="D6" s="26" t="s">
        <v>15</v>
      </c>
      <c r="E6" s="26" t="s">
        <v>13</v>
      </c>
      <c r="F6" s="26" t="s">
        <v>14</v>
      </c>
    </row>
    <row r="7" spans="2:6" x14ac:dyDescent="0.25">
      <c r="B7" s="26" t="s">
        <v>80</v>
      </c>
      <c r="C7" s="26">
        <v>507</v>
      </c>
      <c r="D7" s="26">
        <v>2892</v>
      </c>
      <c r="E7" s="56">
        <v>0.55714285714285705</v>
      </c>
      <c r="F7" s="56">
        <v>0.93140096618357493</v>
      </c>
    </row>
    <row r="8" spans="2:6" x14ac:dyDescent="0.25">
      <c r="B8" s="26" t="s">
        <v>81</v>
      </c>
      <c r="C8" s="26">
        <v>322</v>
      </c>
      <c r="D8" s="26">
        <v>117</v>
      </c>
      <c r="E8" s="56">
        <v>0.35384615384615387</v>
      </c>
      <c r="F8" s="56">
        <v>3.7681159420289857E-2</v>
      </c>
    </row>
    <row r="9" spans="2:6" x14ac:dyDescent="0.25">
      <c r="B9" s="25" t="s">
        <v>82</v>
      </c>
      <c r="C9" s="26">
        <v>81</v>
      </c>
      <c r="D9" s="26">
        <v>96</v>
      </c>
      <c r="E9" s="56">
        <v>8.9010989010989014E-2</v>
      </c>
      <c r="F9" s="56">
        <v>3.0917874396135265E-2</v>
      </c>
    </row>
    <row r="10" spans="2:6" x14ac:dyDescent="0.25">
      <c r="B10" s="26" t="s">
        <v>7</v>
      </c>
      <c r="C10" s="26">
        <v>910</v>
      </c>
      <c r="D10" s="26">
        <v>3105</v>
      </c>
      <c r="E10" s="26">
        <v>1</v>
      </c>
      <c r="F10" s="26">
        <v>1</v>
      </c>
    </row>
    <row r="11" spans="2:6" x14ac:dyDescent="0.25">
      <c r="D11" s="1">
        <f>D10/(C10+D10)</f>
        <v>0.77334993773349936</v>
      </c>
    </row>
    <row r="13" spans="2:6" x14ac:dyDescent="0.25">
      <c r="B13" s="63" t="s">
        <v>84</v>
      </c>
    </row>
    <row r="14" spans="2:6" x14ac:dyDescent="0.25">
      <c r="B14" s="63" t="s">
        <v>76</v>
      </c>
    </row>
    <row r="15" spans="2:6" x14ac:dyDescent="0.25">
      <c r="B15" s="64" t="s">
        <v>85</v>
      </c>
    </row>
    <row r="21" spans="9:9" x14ac:dyDescent="0.25">
      <c r="I21" s="61"/>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53"/>
  <sheetViews>
    <sheetView zoomScale="70" zoomScaleNormal="70" workbookViewId="0">
      <selection activeCell="T24" sqref="T24"/>
    </sheetView>
  </sheetViews>
  <sheetFormatPr baseColWidth="10" defaultColWidth="11.42578125" defaultRowHeight="15" x14ac:dyDescent="0.25"/>
  <cols>
    <col min="1" max="1" width="3" style="1" customWidth="1"/>
    <col min="2" max="2" width="28.140625" style="1" customWidth="1"/>
    <col min="3" max="4" width="11.42578125" style="1"/>
    <col min="5" max="5" width="12.42578125" style="1" bestFit="1" customWidth="1"/>
    <col min="6" max="16384" width="11.42578125" style="1"/>
  </cols>
  <sheetData>
    <row r="2" spans="2:18" x14ac:dyDescent="0.25">
      <c r="B2" s="2" t="s">
        <v>86</v>
      </c>
    </row>
    <row r="5" spans="2:18" x14ac:dyDescent="0.25">
      <c r="C5" s="79" t="s">
        <v>87</v>
      </c>
      <c r="D5" s="79"/>
      <c r="E5" s="79"/>
    </row>
    <row r="6" spans="2:18" x14ac:dyDescent="0.25">
      <c r="C6" s="26" t="s">
        <v>17</v>
      </c>
      <c r="D6" s="26" t="s">
        <v>18</v>
      </c>
      <c r="E6" s="26" t="s">
        <v>19</v>
      </c>
    </row>
    <row r="7" spans="2:18" x14ac:dyDescent="0.25">
      <c r="B7" s="25" t="s">
        <v>20</v>
      </c>
      <c r="C7" s="31">
        <f t="shared" ref="C7:E12" si="0">C21+C36</f>
        <v>0.81779999999999997</v>
      </c>
      <c r="D7" s="31">
        <f t="shared" si="0"/>
        <v>1.079</v>
      </c>
      <c r="E7" s="31">
        <f t="shared" si="0"/>
        <v>0.951451588061899</v>
      </c>
      <c r="G7" s="29"/>
      <c r="H7" s="29"/>
    </row>
    <row r="8" spans="2:18" x14ac:dyDescent="0.25">
      <c r="B8" s="25" t="s">
        <v>21</v>
      </c>
      <c r="C8" s="31">
        <f t="shared" si="0"/>
        <v>4.6698000000000004</v>
      </c>
      <c r="D8" s="31">
        <f t="shared" si="0"/>
        <v>24.767899999999997</v>
      </c>
      <c r="E8" s="31">
        <f t="shared" si="0"/>
        <v>14.881294221547341</v>
      </c>
      <c r="G8" s="29"/>
      <c r="H8" s="29"/>
    </row>
    <row r="9" spans="2:18" x14ac:dyDescent="0.25">
      <c r="B9" s="25" t="s">
        <v>22</v>
      </c>
      <c r="C9" s="31">
        <f t="shared" si="0"/>
        <v>4.7942999999999998</v>
      </c>
      <c r="D9" s="31">
        <f t="shared" si="0"/>
        <v>15.7248</v>
      </c>
      <c r="E9" s="31">
        <f t="shared" si="0"/>
        <v>10.134108297668202</v>
      </c>
      <c r="G9" s="29"/>
      <c r="H9" s="29"/>
    </row>
    <row r="10" spans="2:18" x14ac:dyDescent="0.25">
      <c r="B10" s="25" t="s">
        <v>23</v>
      </c>
      <c r="C10" s="31">
        <f t="shared" si="0"/>
        <v>2.8639000000000001</v>
      </c>
      <c r="D10" s="31">
        <f t="shared" si="0"/>
        <v>6.7560000000000002</v>
      </c>
      <c r="E10" s="31">
        <f t="shared" si="0"/>
        <v>4.7773073351762614</v>
      </c>
      <c r="G10" s="29"/>
      <c r="H10" s="29"/>
    </row>
    <row r="11" spans="2:18" x14ac:dyDescent="0.25">
      <c r="B11" s="25" t="s">
        <v>24</v>
      </c>
      <c r="C11" s="31">
        <f t="shared" si="0"/>
        <v>0.84759999999999991</v>
      </c>
      <c r="D11" s="31">
        <f t="shared" si="0"/>
        <v>1.6073</v>
      </c>
      <c r="E11" s="31">
        <f t="shared" si="0"/>
        <v>1.1846140610472899</v>
      </c>
      <c r="G11" s="29"/>
      <c r="H11" s="29"/>
    </row>
    <row r="12" spans="2:18" x14ac:dyDescent="0.25">
      <c r="B12" s="25" t="s">
        <v>7</v>
      </c>
      <c r="C12" s="31">
        <f t="shared" si="0"/>
        <v>2.5892347755627112</v>
      </c>
      <c r="D12" s="31">
        <f t="shared" si="0"/>
        <v>9.4096857152849118</v>
      </c>
      <c r="E12" s="31">
        <f t="shared" si="0"/>
        <v>5.8919837513909812</v>
      </c>
      <c r="G12" s="29"/>
      <c r="H12" s="29"/>
    </row>
    <row r="14" spans="2:18" x14ac:dyDescent="0.25">
      <c r="B14" s="58" t="s">
        <v>89</v>
      </c>
      <c r="R14" s="61"/>
    </row>
    <row r="15" spans="2:18" x14ac:dyDescent="0.25">
      <c r="B15" s="58" t="s">
        <v>76</v>
      </c>
    </row>
    <row r="16" spans="2:18" x14ac:dyDescent="0.25">
      <c r="B16" s="60" t="s">
        <v>90</v>
      </c>
    </row>
    <row r="19" spans="2:8" x14ac:dyDescent="0.25">
      <c r="C19" s="79" t="s">
        <v>88</v>
      </c>
      <c r="D19" s="79"/>
      <c r="E19" s="79"/>
    </row>
    <row r="20" spans="2:8" x14ac:dyDescent="0.25">
      <c r="C20" s="26" t="s">
        <v>17</v>
      </c>
      <c r="D20" s="26" t="s">
        <v>18</v>
      </c>
      <c r="E20" s="26" t="s">
        <v>19</v>
      </c>
    </row>
    <row r="21" spans="2:8" x14ac:dyDescent="0.25">
      <c r="B21" s="25" t="s">
        <v>20</v>
      </c>
      <c r="C21" s="31">
        <v>0.4698</v>
      </c>
      <c r="D21" s="31">
        <v>0.28220000000000001</v>
      </c>
      <c r="E21" s="31">
        <v>0.37378455245288889</v>
      </c>
      <c r="G21" s="29"/>
      <c r="H21" s="29"/>
    </row>
    <row r="22" spans="2:8" x14ac:dyDescent="0.25">
      <c r="B22" s="25" t="s">
        <v>21</v>
      </c>
      <c r="C22" s="31">
        <v>1.7895000000000001</v>
      </c>
      <c r="D22" s="31">
        <v>0.70950000000000002</v>
      </c>
      <c r="E22" s="31">
        <v>1.2408065041064826</v>
      </c>
      <c r="G22" s="29"/>
      <c r="H22" s="29"/>
    </row>
    <row r="23" spans="2:8" x14ac:dyDescent="0.25">
      <c r="B23" s="25" t="s">
        <v>22</v>
      </c>
      <c r="C23" s="31">
        <v>2.2963</v>
      </c>
      <c r="D23" s="31">
        <v>0.95840000000000003</v>
      </c>
      <c r="E23" s="31">
        <v>1.6427254640699436</v>
      </c>
      <c r="G23" s="29"/>
      <c r="H23" s="29"/>
    </row>
    <row r="24" spans="2:8" x14ac:dyDescent="0.25">
      <c r="B24" s="25" t="s">
        <v>23</v>
      </c>
      <c r="C24" s="31">
        <v>1.2679</v>
      </c>
      <c r="D24" s="31">
        <v>0.86380000000000001</v>
      </c>
      <c r="E24" s="31">
        <v>1.0692068797775443</v>
      </c>
      <c r="G24" s="29"/>
      <c r="H24" s="29"/>
    </row>
    <row r="25" spans="2:8" x14ac:dyDescent="0.25">
      <c r="B25" s="25" t="s">
        <v>24</v>
      </c>
      <c r="C25" s="31">
        <v>0.36599999999999999</v>
      </c>
      <c r="D25" s="31">
        <v>0.4592</v>
      </c>
      <c r="E25" s="31">
        <v>0.40737859112938479</v>
      </c>
      <c r="G25" s="29"/>
      <c r="H25" s="29"/>
    </row>
    <row r="26" spans="2:8" x14ac:dyDescent="0.25">
      <c r="B26" s="25" t="s">
        <v>7</v>
      </c>
      <c r="C26" s="31">
        <v>1.1466611148920578</v>
      </c>
      <c r="D26" s="31">
        <v>0.6454953485847621</v>
      </c>
      <c r="E26" s="31">
        <v>0.90397558925450672</v>
      </c>
      <c r="G26" s="29"/>
      <c r="H26" s="29"/>
    </row>
    <row r="28" spans="2:8" x14ac:dyDescent="0.25">
      <c r="B28" s="4"/>
    </row>
    <row r="29" spans="2:8" x14ac:dyDescent="0.25">
      <c r="B29" s="4"/>
    </row>
    <row r="30" spans="2:8" x14ac:dyDescent="0.25">
      <c r="B30" s="4"/>
    </row>
    <row r="34" spans="2:5" x14ac:dyDescent="0.25">
      <c r="C34" s="79" t="s">
        <v>80</v>
      </c>
      <c r="D34" s="79"/>
      <c r="E34" s="79"/>
    </row>
    <row r="35" spans="2:5" x14ac:dyDescent="0.25">
      <c r="C35" s="26" t="s">
        <v>17</v>
      </c>
      <c r="D35" s="26" t="s">
        <v>18</v>
      </c>
      <c r="E35" s="26" t="s">
        <v>19</v>
      </c>
    </row>
    <row r="36" spans="2:5" x14ac:dyDescent="0.25">
      <c r="B36" s="25" t="s">
        <v>20</v>
      </c>
      <c r="C36" s="31">
        <v>0.34799999999999998</v>
      </c>
      <c r="D36" s="31">
        <v>0.79679999999999995</v>
      </c>
      <c r="E36" s="31">
        <v>0.57766703560901012</v>
      </c>
    </row>
    <row r="37" spans="2:5" x14ac:dyDescent="0.25">
      <c r="B37" s="25" t="s">
        <v>21</v>
      </c>
      <c r="C37" s="31">
        <v>2.8803000000000001</v>
      </c>
      <c r="D37" s="31">
        <v>24.058399999999999</v>
      </c>
      <c r="E37" s="31">
        <v>13.640487717440859</v>
      </c>
    </row>
    <row r="38" spans="2:5" x14ac:dyDescent="0.25">
      <c r="B38" s="25" t="s">
        <v>22</v>
      </c>
      <c r="C38" s="31">
        <v>2.4980000000000002</v>
      </c>
      <c r="D38" s="31">
        <v>14.766400000000001</v>
      </c>
      <c r="E38" s="31">
        <v>8.4913828335982586</v>
      </c>
    </row>
    <row r="39" spans="2:5" x14ac:dyDescent="0.25">
      <c r="B39" s="25" t="s">
        <v>23</v>
      </c>
      <c r="C39" s="31">
        <v>1.5960000000000001</v>
      </c>
      <c r="D39" s="31">
        <v>5.8921999999999999</v>
      </c>
      <c r="E39" s="31">
        <v>3.7081004553987174</v>
      </c>
    </row>
    <row r="40" spans="2:5" x14ac:dyDescent="0.25">
      <c r="B40" s="25" t="s">
        <v>24</v>
      </c>
      <c r="C40" s="31">
        <v>0.48159999999999997</v>
      </c>
      <c r="D40" s="31">
        <v>1.1480999999999999</v>
      </c>
      <c r="E40" s="31">
        <v>0.77723546991790515</v>
      </c>
    </row>
    <row r="41" spans="2:5" x14ac:dyDescent="0.25">
      <c r="B41" s="25" t="s">
        <v>7</v>
      </c>
      <c r="C41" s="31">
        <v>1.4425736606706534</v>
      </c>
      <c r="D41" s="31">
        <v>8.7641903667001504</v>
      </c>
      <c r="E41" s="31">
        <v>4.9880081621364747</v>
      </c>
    </row>
    <row r="43" spans="2:5" x14ac:dyDescent="0.25">
      <c r="B43" s="4"/>
    </row>
    <row r="44" spans="2:5" x14ac:dyDescent="0.25">
      <c r="B44" s="4"/>
    </row>
    <row r="45" spans="2:5" x14ac:dyDescent="0.25">
      <c r="B45" s="4"/>
    </row>
    <row r="52" spans="2:2" x14ac:dyDescent="0.25">
      <c r="B52"/>
    </row>
    <row r="53" spans="2:2" x14ac:dyDescent="0.25">
      <c r="B53"/>
    </row>
  </sheetData>
  <mergeCells count="3">
    <mergeCell ref="C5:E5"/>
    <mergeCell ref="C19:E19"/>
    <mergeCell ref="C34:E3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4"/>
  <sheetViews>
    <sheetView workbookViewId="0">
      <selection activeCell="B20" sqref="B20"/>
    </sheetView>
  </sheetViews>
  <sheetFormatPr baseColWidth="10" defaultColWidth="11.42578125" defaultRowHeight="15" x14ac:dyDescent="0.25"/>
  <cols>
    <col min="1" max="1" width="3.140625" style="1" customWidth="1"/>
    <col min="2" max="16384" width="11.42578125" style="1"/>
  </cols>
  <sheetData>
    <row r="2" spans="2:18" x14ac:dyDescent="0.25">
      <c r="B2" s="32" t="s">
        <v>45</v>
      </c>
      <c r="C2" s="2"/>
      <c r="D2" s="2"/>
      <c r="E2" s="2"/>
      <c r="F2" s="2"/>
      <c r="J2" s="2"/>
    </row>
    <row r="6" spans="2:18" x14ac:dyDescent="0.25">
      <c r="H6" s="33"/>
    </row>
    <row r="7" spans="2:18" x14ac:dyDescent="0.25">
      <c r="H7" s="33"/>
    </row>
    <row r="8" spans="2:18" x14ac:dyDescent="0.25">
      <c r="H8" s="33"/>
    </row>
    <row r="9" spans="2:18" x14ac:dyDescent="0.25">
      <c r="H9" s="33"/>
      <c r="I9" s="80"/>
      <c r="J9" s="80"/>
      <c r="K9" s="80"/>
      <c r="L9" s="80"/>
      <c r="M9" s="80"/>
      <c r="N9" s="80"/>
      <c r="O9" s="80"/>
      <c r="P9" s="80"/>
      <c r="Q9" s="80"/>
      <c r="R9" s="80"/>
    </row>
    <row r="10" spans="2:18" x14ac:dyDescent="0.25">
      <c r="I10" s="80"/>
      <c r="J10" s="80"/>
      <c r="K10" s="80"/>
      <c r="L10" s="80"/>
      <c r="M10" s="80"/>
      <c r="N10" s="80"/>
      <c r="O10" s="80"/>
      <c r="P10" s="80"/>
      <c r="Q10" s="80"/>
      <c r="R10" s="80"/>
    </row>
    <row r="17" spans="2:10" s="35" customFormat="1" ht="12.75" x14ac:dyDescent="0.2">
      <c r="B17" s="34"/>
    </row>
    <row r="18" spans="2:10" x14ac:dyDescent="0.25">
      <c r="B18" s="36" t="s">
        <v>91</v>
      </c>
      <c r="J18" s="16"/>
    </row>
    <row r="19" spans="2:10" x14ac:dyDescent="0.25">
      <c r="B19" s="65" t="s">
        <v>92</v>
      </c>
      <c r="J19" s="16"/>
    </row>
    <row r="20" spans="2:10" x14ac:dyDescent="0.25">
      <c r="B20" s="36" t="s">
        <v>25</v>
      </c>
      <c r="J20" s="37"/>
    </row>
    <row r="21" spans="2:10" x14ac:dyDescent="0.25">
      <c r="B21" s="38" t="s">
        <v>26</v>
      </c>
    </row>
    <row r="22" spans="2:10" x14ac:dyDescent="0.25">
      <c r="B22" s="38"/>
    </row>
    <row r="23" spans="2:10" x14ac:dyDescent="0.25">
      <c r="B23" s="38"/>
    </row>
    <row r="24" spans="2:10" x14ac:dyDescent="0.25">
      <c r="B24" s="38"/>
    </row>
    <row r="25" spans="2:10" x14ac:dyDescent="0.25">
      <c r="B25" s="38"/>
    </row>
    <row r="28" spans="2:10" ht="30" x14ac:dyDescent="0.25">
      <c r="C28" s="39" t="s">
        <v>27</v>
      </c>
      <c r="D28" s="39" t="s">
        <v>28</v>
      </c>
      <c r="E28" s="39" t="s">
        <v>29</v>
      </c>
      <c r="F28" s="39" t="s">
        <v>30</v>
      </c>
      <c r="G28" s="39" t="s">
        <v>31</v>
      </c>
      <c r="H28" s="39" t="s">
        <v>32</v>
      </c>
      <c r="I28" s="28" t="s">
        <v>33</v>
      </c>
    </row>
    <row r="29" spans="2:10" x14ac:dyDescent="0.25">
      <c r="C29" s="40">
        <v>0.78988902589395804</v>
      </c>
      <c r="D29" s="40">
        <v>1.627620221948212E-2</v>
      </c>
      <c r="E29" s="40">
        <v>1.4796547472256474E-2</v>
      </c>
      <c r="F29" s="40">
        <v>1.9482120838471024E-2</v>
      </c>
      <c r="G29" s="40">
        <v>0.10875462392108508</v>
      </c>
      <c r="H29" s="40">
        <v>2.7127003699136867E-2</v>
      </c>
    </row>
    <row r="30" spans="2:10" x14ac:dyDescent="0.25">
      <c r="B30" s="42"/>
      <c r="C30" s="41"/>
      <c r="D30" s="41"/>
      <c r="E30" s="41"/>
      <c r="F30" s="41"/>
      <c r="G30" s="41"/>
      <c r="H30" s="41"/>
      <c r="I30" s="41"/>
    </row>
    <row r="34" spans="9:9" x14ac:dyDescent="0.25">
      <c r="I34" s="11"/>
    </row>
  </sheetData>
  <mergeCells count="1">
    <mergeCell ref="I9:R1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11"/>
  <sheetViews>
    <sheetView topLeftCell="A22" workbookViewId="0">
      <selection activeCell="M50" sqref="M50"/>
    </sheetView>
  </sheetViews>
  <sheetFormatPr baseColWidth="10" defaultRowHeight="15" x14ac:dyDescent="0.25"/>
  <cols>
    <col min="1" max="1" width="3.85546875" customWidth="1"/>
    <col min="2" max="2" width="11.42578125" style="66"/>
    <col min="3" max="3" width="30.7109375" customWidth="1"/>
    <col min="4" max="4" width="23" customWidth="1"/>
  </cols>
  <sheetData>
    <row r="2" spans="2:10" x14ac:dyDescent="0.25">
      <c r="B2" s="68" t="s">
        <v>206</v>
      </c>
    </row>
    <row r="3" spans="2:10" x14ac:dyDescent="0.25">
      <c r="B3" s="69"/>
    </row>
    <row r="4" spans="2:10" x14ac:dyDescent="0.25">
      <c r="B4" s="66" t="s">
        <v>205</v>
      </c>
      <c r="C4" t="s">
        <v>204</v>
      </c>
      <c r="D4" t="s">
        <v>35</v>
      </c>
      <c r="E4" t="s">
        <v>203</v>
      </c>
      <c r="F4" t="s">
        <v>202</v>
      </c>
      <c r="G4" t="s">
        <v>201</v>
      </c>
      <c r="H4" t="s">
        <v>200</v>
      </c>
      <c r="I4" t="s">
        <v>199</v>
      </c>
      <c r="J4" t="s">
        <v>198</v>
      </c>
    </row>
    <row r="5" spans="2:10" x14ac:dyDescent="0.25">
      <c r="B5" s="66">
        <v>1</v>
      </c>
      <c r="C5" t="s">
        <v>197</v>
      </c>
      <c r="D5" t="s">
        <v>4</v>
      </c>
      <c r="E5">
        <v>0</v>
      </c>
      <c r="F5">
        <v>0</v>
      </c>
      <c r="G5">
        <v>14</v>
      </c>
      <c r="H5">
        <v>13</v>
      </c>
      <c r="I5">
        <v>-7.1</v>
      </c>
      <c r="J5">
        <f t="shared" ref="J5:J36" si="0">G5+H5</f>
        <v>27</v>
      </c>
    </row>
    <row r="6" spans="2:10" x14ac:dyDescent="0.25">
      <c r="B6" s="66">
        <v>2</v>
      </c>
      <c r="C6" t="s">
        <v>196</v>
      </c>
      <c r="D6" t="s">
        <v>4</v>
      </c>
      <c r="E6">
        <v>0.1</v>
      </c>
      <c r="F6">
        <v>0</v>
      </c>
      <c r="G6">
        <v>23</v>
      </c>
      <c r="H6">
        <v>31</v>
      </c>
      <c r="I6">
        <v>34.799999999999997</v>
      </c>
      <c r="J6">
        <f t="shared" si="0"/>
        <v>54</v>
      </c>
    </row>
    <row r="7" spans="2:10" x14ac:dyDescent="0.25">
      <c r="B7" s="66">
        <v>3</v>
      </c>
      <c r="C7" t="s">
        <v>195</v>
      </c>
      <c r="D7" t="s">
        <v>4</v>
      </c>
      <c r="E7">
        <v>0.1</v>
      </c>
      <c r="F7">
        <v>0</v>
      </c>
      <c r="G7">
        <v>22</v>
      </c>
      <c r="H7">
        <v>19</v>
      </c>
      <c r="I7">
        <v>-13.6</v>
      </c>
      <c r="J7">
        <f t="shared" si="0"/>
        <v>41</v>
      </c>
    </row>
    <row r="8" spans="2:10" x14ac:dyDescent="0.25">
      <c r="B8" s="66">
        <v>4</v>
      </c>
      <c r="C8" t="s">
        <v>194</v>
      </c>
      <c r="D8" t="s">
        <v>4</v>
      </c>
      <c r="E8">
        <v>0</v>
      </c>
      <c r="F8">
        <v>0</v>
      </c>
      <c r="G8">
        <v>6</v>
      </c>
      <c r="H8">
        <v>5</v>
      </c>
      <c r="I8">
        <v>-16.7</v>
      </c>
      <c r="J8">
        <f t="shared" si="0"/>
        <v>11</v>
      </c>
    </row>
    <row r="9" spans="2:10" x14ac:dyDescent="0.25">
      <c r="B9" s="66">
        <v>5</v>
      </c>
      <c r="C9" t="s">
        <v>193</v>
      </c>
      <c r="D9" t="s">
        <v>4</v>
      </c>
      <c r="E9">
        <v>0</v>
      </c>
      <c r="F9">
        <v>0</v>
      </c>
      <c r="G9">
        <v>1</v>
      </c>
      <c r="H9">
        <v>3</v>
      </c>
      <c r="I9">
        <v>200</v>
      </c>
      <c r="J9">
        <f t="shared" si="0"/>
        <v>4</v>
      </c>
    </row>
    <row r="10" spans="2:10" x14ac:dyDescent="0.25">
      <c r="B10" s="66">
        <v>6</v>
      </c>
      <c r="C10" t="s">
        <v>192</v>
      </c>
      <c r="D10" t="s">
        <v>4</v>
      </c>
      <c r="E10">
        <v>0.1</v>
      </c>
      <c r="F10">
        <v>0.1</v>
      </c>
      <c r="G10">
        <v>53</v>
      </c>
      <c r="H10">
        <v>71</v>
      </c>
      <c r="I10">
        <v>34</v>
      </c>
      <c r="J10">
        <f t="shared" si="0"/>
        <v>124</v>
      </c>
    </row>
    <row r="11" spans="2:10" x14ac:dyDescent="0.25">
      <c r="B11" s="66">
        <v>7</v>
      </c>
      <c r="C11" t="s">
        <v>191</v>
      </c>
      <c r="D11" t="s">
        <v>4</v>
      </c>
      <c r="E11">
        <v>0</v>
      </c>
      <c r="F11">
        <v>0</v>
      </c>
      <c r="G11">
        <v>3</v>
      </c>
      <c r="H11">
        <v>8</v>
      </c>
      <c r="I11">
        <v>166.7</v>
      </c>
      <c r="J11">
        <f t="shared" si="0"/>
        <v>11</v>
      </c>
    </row>
    <row r="12" spans="2:10" x14ac:dyDescent="0.25">
      <c r="B12" s="66">
        <v>8</v>
      </c>
      <c r="C12" t="s">
        <v>190</v>
      </c>
      <c r="D12" t="s">
        <v>4</v>
      </c>
      <c r="E12">
        <v>0</v>
      </c>
      <c r="F12">
        <v>0</v>
      </c>
      <c r="G12">
        <v>1</v>
      </c>
      <c r="H12">
        <v>8</v>
      </c>
      <c r="I12">
        <v>700</v>
      </c>
      <c r="J12">
        <f t="shared" si="0"/>
        <v>9</v>
      </c>
    </row>
    <row r="13" spans="2:10" x14ac:dyDescent="0.25">
      <c r="B13" s="66">
        <v>9</v>
      </c>
      <c r="C13" t="s">
        <v>189</v>
      </c>
      <c r="D13" t="s">
        <v>4</v>
      </c>
      <c r="E13">
        <v>0</v>
      </c>
      <c r="F13">
        <v>0</v>
      </c>
      <c r="G13">
        <v>3</v>
      </c>
      <c r="H13">
        <v>7</v>
      </c>
      <c r="I13">
        <v>133.30000000000001</v>
      </c>
      <c r="J13">
        <f t="shared" si="0"/>
        <v>10</v>
      </c>
    </row>
    <row r="14" spans="2:10" x14ac:dyDescent="0.25">
      <c r="B14" s="66">
        <v>10</v>
      </c>
      <c r="C14" t="s">
        <v>188</v>
      </c>
      <c r="D14" t="s">
        <v>4</v>
      </c>
      <c r="E14">
        <v>0</v>
      </c>
      <c r="F14">
        <v>0</v>
      </c>
      <c r="G14">
        <v>7</v>
      </c>
      <c r="H14">
        <v>13</v>
      </c>
      <c r="I14">
        <v>85.7</v>
      </c>
      <c r="J14">
        <f t="shared" si="0"/>
        <v>20</v>
      </c>
    </row>
    <row r="15" spans="2:10" x14ac:dyDescent="0.25">
      <c r="B15" s="66">
        <v>11</v>
      </c>
      <c r="C15" t="s">
        <v>187</v>
      </c>
      <c r="D15" t="s">
        <v>4</v>
      </c>
      <c r="E15">
        <v>0</v>
      </c>
      <c r="F15">
        <v>0</v>
      </c>
      <c r="G15">
        <v>10</v>
      </c>
      <c r="H15">
        <v>13</v>
      </c>
      <c r="I15">
        <v>30</v>
      </c>
      <c r="J15">
        <f t="shared" si="0"/>
        <v>23</v>
      </c>
    </row>
    <row r="16" spans="2:10" x14ac:dyDescent="0.25">
      <c r="B16" s="66">
        <v>12</v>
      </c>
      <c r="C16" t="s">
        <v>186</v>
      </c>
      <c r="D16" t="s">
        <v>4</v>
      </c>
      <c r="E16">
        <v>0</v>
      </c>
      <c r="F16">
        <v>0</v>
      </c>
      <c r="G16">
        <v>10</v>
      </c>
      <c r="H16">
        <v>8</v>
      </c>
      <c r="I16">
        <v>-20</v>
      </c>
      <c r="J16">
        <f t="shared" si="0"/>
        <v>18</v>
      </c>
    </row>
    <row r="17" spans="2:10" x14ac:dyDescent="0.25">
      <c r="B17" s="66">
        <v>13</v>
      </c>
      <c r="C17" t="s">
        <v>185</v>
      </c>
      <c r="D17" t="s">
        <v>4</v>
      </c>
      <c r="E17">
        <v>0.1</v>
      </c>
      <c r="F17">
        <v>0.1</v>
      </c>
      <c r="G17">
        <v>204</v>
      </c>
      <c r="H17">
        <v>261</v>
      </c>
      <c r="I17">
        <v>27.9</v>
      </c>
      <c r="J17">
        <f t="shared" si="0"/>
        <v>465</v>
      </c>
    </row>
    <row r="18" spans="2:10" x14ac:dyDescent="0.25">
      <c r="B18" s="66">
        <v>14</v>
      </c>
      <c r="C18" t="s">
        <v>184</v>
      </c>
      <c r="D18" t="s">
        <v>4</v>
      </c>
      <c r="E18">
        <v>0</v>
      </c>
      <c r="F18">
        <v>0</v>
      </c>
      <c r="G18">
        <v>31</v>
      </c>
      <c r="H18">
        <v>23</v>
      </c>
      <c r="I18">
        <v>-25.8</v>
      </c>
      <c r="J18">
        <f t="shared" si="0"/>
        <v>54</v>
      </c>
    </row>
    <row r="19" spans="2:10" x14ac:dyDescent="0.25">
      <c r="B19" s="66">
        <v>15</v>
      </c>
      <c r="C19" t="s">
        <v>183</v>
      </c>
      <c r="D19" t="s">
        <v>4</v>
      </c>
      <c r="E19">
        <v>0</v>
      </c>
      <c r="F19">
        <v>0</v>
      </c>
      <c r="G19">
        <v>3</v>
      </c>
      <c r="H19">
        <v>5</v>
      </c>
      <c r="I19">
        <v>66.7</v>
      </c>
      <c r="J19">
        <f t="shared" si="0"/>
        <v>8</v>
      </c>
    </row>
    <row r="20" spans="2:10" x14ac:dyDescent="0.25">
      <c r="B20" s="66">
        <v>16</v>
      </c>
      <c r="C20" t="s">
        <v>182</v>
      </c>
      <c r="D20" t="s">
        <v>4</v>
      </c>
      <c r="E20">
        <v>0</v>
      </c>
      <c r="F20">
        <v>0</v>
      </c>
      <c r="G20">
        <v>9</v>
      </c>
      <c r="H20">
        <v>9</v>
      </c>
      <c r="I20">
        <v>0</v>
      </c>
      <c r="J20">
        <f t="shared" si="0"/>
        <v>18</v>
      </c>
    </row>
    <row r="21" spans="2:10" x14ac:dyDescent="0.25">
      <c r="B21" s="66">
        <v>17</v>
      </c>
      <c r="C21" t="s">
        <v>181</v>
      </c>
      <c r="D21" t="s">
        <v>4</v>
      </c>
      <c r="E21">
        <v>0</v>
      </c>
      <c r="F21">
        <v>0</v>
      </c>
      <c r="G21">
        <v>20</v>
      </c>
      <c r="H21">
        <v>19</v>
      </c>
      <c r="I21">
        <v>-5</v>
      </c>
      <c r="J21">
        <f t="shared" si="0"/>
        <v>39</v>
      </c>
    </row>
    <row r="22" spans="2:10" x14ac:dyDescent="0.25">
      <c r="B22" s="66">
        <v>18</v>
      </c>
      <c r="C22" t="s">
        <v>180</v>
      </c>
      <c r="D22" t="s">
        <v>4</v>
      </c>
      <c r="E22">
        <v>0</v>
      </c>
      <c r="F22">
        <v>0</v>
      </c>
      <c r="G22">
        <v>12</v>
      </c>
      <c r="H22">
        <v>5</v>
      </c>
      <c r="I22">
        <v>-58.3</v>
      </c>
      <c r="J22">
        <f t="shared" si="0"/>
        <v>17</v>
      </c>
    </row>
    <row r="23" spans="2:10" x14ac:dyDescent="0.25">
      <c r="B23" s="66">
        <v>19</v>
      </c>
      <c r="C23" t="s">
        <v>179</v>
      </c>
      <c r="D23" t="s">
        <v>4</v>
      </c>
      <c r="E23">
        <v>0</v>
      </c>
      <c r="F23">
        <v>0</v>
      </c>
      <c r="G23">
        <v>5</v>
      </c>
      <c r="H23">
        <v>10</v>
      </c>
      <c r="I23">
        <v>100</v>
      </c>
      <c r="J23">
        <f t="shared" si="0"/>
        <v>15</v>
      </c>
    </row>
    <row r="24" spans="2:10" x14ac:dyDescent="0.25">
      <c r="B24" s="66">
        <v>21</v>
      </c>
      <c r="C24" t="s">
        <v>178</v>
      </c>
      <c r="D24" t="s">
        <v>4</v>
      </c>
      <c r="E24">
        <v>0</v>
      </c>
      <c r="F24">
        <v>0</v>
      </c>
      <c r="G24">
        <v>23</v>
      </c>
      <c r="H24">
        <v>22</v>
      </c>
      <c r="I24">
        <v>-4.3</v>
      </c>
      <c r="J24">
        <f t="shared" si="0"/>
        <v>45</v>
      </c>
    </row>
    <row r="25" spans="2:10" x14ac:dyDescent="0.25">
      <c r="B25" s="66">
        <v>22</v>
      </c>
      <c r="C25" t="s">
        <v>177</v>
      </c>
      <c r="D25" t="s">
        <v>4</v>
      </c>
      <c r="E25">
        <v>0</v>
      </c>
      <c r="F25">
        <v>0</v>
      </c>
      <c r="G25">
        <v>13</v>
      </c>
      <c r="H25">
        <v>18</v>
      </c>
      <c r="I25">
        <v>38.5</v>
      </c>
      <c r="J25">
        <f t="shared" si="0"/>
        <v>31</v>
      </c>
    </row>
    <row r="26" spans="2:10" x14ac:dyDescent="0.25">
      <c r="B26" s="66">
        <v>23</v>
      </c>
      <c r="C26" t="s">
        <v>176</v>
      </c>
      <c r="D26" t="s">
        <v>4</v>
      </c>
      <c r="E26">
        <v>0</v>
      </c>
      <c r="F26">
        <v>0</v>
      </c>
      <c r="G26">
        <v>6</v>
      </c>
      <c r="H26">
        <v>5</v>
      </c>
      <c r="I26">
        <v>-16.7</v>
      </c>
      <c r="J26">
        <f t="shared" si="0"/>
        <v>11</v>
      </c>
    </row>
    <row r="27" spans="2:10" x14ac:dyDescent="0.25">
      <c r="B27" s="66">
        <v>24</v>
      </c>
      <c r="C27" t="s">
        <v>175</v>
      </c>
      <c r="D27" t="s">
        <v>4</v>
      </c>
      <c r="E27">
        <v>0</v>
      </c>
      <c r="F27">
        <v>0.1</v>
      </c>
      <c r="G27">
        <v>12</v>
      </c>
      <c r="H27">
        <v>5</v>
      </c>
      <c r="I27">
        <v>-58.3</v>
      </c>
      <c r="J27">
        <f t="shared" si="0"/>
        <v>17</v>
      </c>
    </row>
    <row r="28" spans="2:10" x14ac:dyDescent="0.25">
      <c r="B28" s="66">
        <v>25</v>
      </c>
      <c r="C28" t="s">
        <v>174</v>
      </c>
      <c r="D28" t="s">
        <v>4</v>
      </c>
      <c r="E28">
        <v>0.1</v>
      </c>
      <c r="F28">
        <v>0.1</v>
      </c>
      <c r="G28">
        <v>33</v>
      </c>
      <c r="H28">
        <v>52</v>
      </c>
      <c r="I28">
        <v>57.6</v>
      </c>
      <c r="J28">
        <f t="shared" si="0"/>
        <v>85</v>
      </c>
    </row>
    <row r="29" spans="2:10" x14ac:dyDescent="0.25">
      <c r="B29" s="66">
        <v>26</v>
      </c>
      <c r="C29" t="s">
        <v>173</v>
      </c>
      <c r="D29" t="s">
        <v>4</v>
      </c>
      <c r="E29">
        <v>0.1</v>
      </c>
      <c r="F29">
        <v>0.1</v>
      </c>
      <c r="G29">
        <v>27</v>
      </c>
      <c r="H29">
        <v>47</v>
      </c>
      <c r="I29">
        <v>74.099999999999994</v>
      </c>
      <c r="J29">
        <f t="shared" si="0"/>
        <v>74</v>
      </c>
    </row>
    <row r="30" spans="2:10" x14ac:dyDescent="0.25">
      <c r="B30" s="66">
        <v>27</v>
      </c>
      <c r="C30" t="s">
        <v>172</v>
      </c>
      <c r="D30" t="s">
        <v>4</v>
      </c>
      <c r="E30">
        <v>0</v>
      </c>
      <c r="F30">
        <v>0</v>
      </c>
      <c r="G30">
        <v>16</v>
      </c>
      <c r="H30">
        <v>16</v>
      </c>
      <c r="I30">
        <v>0</v>
      </c>
      <c r="J30">
        <f t="shared" si="0"/>
        <v>32</v>
      </c>
    </row>
    <row r="31" spans="2:10" x14ac:dyDescent="0.25">
      <c r="B31" s="66">
        <v>28</v>
      </c>
      <c r="C31" t="s">
        <v>171</v>
      </c>
      <c r="D31" t="s">
        <v>4</v>
      </c>
      <c r="E31">
        <v>0.1</v>
      </c>
      <c r="F31">
        <v>0.1</v>
      </c>
      <c r="G31">
        <v>18</v>
      </c>
      <c r="H31">
        <v>28</v>
      </c>
      <c r="I31">
        <v>55.6</v>
      </c>
      <c r="J31">
        <f t="shared" si="0"/>
        <v>46</v>
      </c>
    </row>
    <row r="32" spans="2:10" x14ac:dyDescent="0.25">
      <c r="B32" s="66">
        <v>29</v>
      </c>
      <c r="C32" t="s">
        <v>170</v>
      </c>
      <c r="D32" t="s">
        <v>4</v>
      </c>
      <c r="E32">
        <v>0</v>
      </c>
      <c r="F32">
        <v>0</v>
      </c>
      <c r="G32">
        <v>19</v>
      </c>
      <c r="H32">
        <v>32</v>
      </c>
      <c r="I32">
        <v>68.400000000000006</v>
      </c>
      <c r="J32">
        <f t="shared" si="0"/>
        <v>51</v>
      </c>
    </row>
    <row r="33" spans="2:10" x14ac:dyDescent="0.25">
      <c r="B33" s="66" t="s">
        <v>169</v>
      </c>
      <c r="C33" t="s">
        <v>168</v>
      </c>
      <c r="D33" t="s">
        <v>4</v>
      </c>
      <c r="E33">
        <v>0</v>
      </c>
      <c r="F33">
        <v>0</v>
      </c>
      <c r="G33">
        <v>6</v>
      </c>
      <c r="H33">
        <v>6</v>
      </c>
      <c r="I33">
        <v>0</v>
      </c>
      <c r="J33">
        <f t="shared" si="0"/>
        <v>12</v>
      </c>
    </row>
    <row r="34" spans="2:10" x14ac:dyDescent="0.25">
      <c r="B34" s="66" t="s">
        <v>167</v>
      </c>
      <c r="C34" t="s">
        <v>166</v>
      </c>
      <c r="D34" t="s">
        <v>4</v>
      </c>
      <c r="E34">
        <v>0.1</v>
      </c>
      <c r="F34">
        <v>0.1</v>
      </c>
      <c r="G34">
        <v>11</v>
      </c>
      <c r="H34">
        <v>10</v>
      </c>
      <c r="I34">
        <v>-9.1</v>
      </c>
      <c r="J34">
        <f t="shared" si="0"/>
        <v>21</v>
      </c>
    </row>
    <row r="35" spans="2:10" x14ac:dyDescent="0.25">
      <c r="B35" s="66">
        <v>30</v>
      </c>
      <c r="C35" t="s">
        <v>165</v>
      </c>
      <c r="D35" t="s">
        <v>4</v>
      </c>
      <c r="E35">
        <v>0.1</v>
      </c>
      <c r="F35">
        <v>0.1</v>
      </c>
      <c r="G35">
        <v>35</v>
      </c>
      <c r="H35">
        <v>62</v>
      </c>
      <c r="I35">
        <v>77.099999999999994</v>
      </c>
      <c r="J35">
        <f t="shared" si="0"/>
        <v>97</v>
      </c>
    </row>
    <row r="36" spans="2:10" x14ac:dyDescent="0.25">
      <c r="B36" s="66">
        <v>31</v>
      </c>
      <c r="C36" t="s">
        <v>164</v>
      </c>
      <c r="D36" t="s">
        <v>4</v>
      </c>
      <c r="E36">
        <v>0.1</v>
      </c>
      <c r="F36">
        <v>0.1</v>
      </c>
      <c r="G36">
        <v>112</v>
      </c>
      <c r="H36">
        <v>96</v>
      </c>
      <c r="I36">
        <v>-14.3</v>
      </c>
      <c r="J36">
        <f t="shared" si="0"/>
        <v>208</v>
      </c>
    </row>
    <row r="37" spans="2:10" x14ac:dyDescent="0.25">
      <c r="B37" s="66">
        <v>32</v>
      </c>
      <c r="C37" t="s">
        <v>163</v>
      </c>
      <c r="D37" t="s">
        <v>4</v>
      </c>
      <c r="E37">
        <v>0</v>
      </c>
      <c r="F37">
        <v>0</v>
      </c>
      <c r="G37">
        <v>1</v>
      </c>
      <c r="H37">
        <v>3</v>
      </c>
      <c r="I37">
        <v>200</v>
      </c>
      <c r="J37">
        <f t="shared" ref="J37:J68" si="1">G37+H37</f>
        <v>4</v>
      </c>
    </row>
    <row r="38" spans="2:10" x14ac:dyDescent="0.25">
      <c r="B38" s="66">
        <v>33</v>
      </c>
      <c r="C38" t="s">
        <v>162</v>
      </c>
      <c r="D38" t="s">
        <v>4</v>
      </c>
      <c r="E38">
        <v>0</v>
      </c>
      <c r="F38">
        <v>0</v>
      </c>
      <c r="G38">
        <v>94</v>
      </c>
      <c r="H38">
        <v>68</v>
      </c>
      <c r="I38">
        <v>-27.7</v>
      </c>
      <c r="J38">
        <f t="shared" si="1"/>
        <v>162</v>
      </c>
    </row>
    <row r="39" spans="2:10" x14ac:dyDescent="0.25">
      <c r="B39" s="66">
        <v>34</v>
      </c>
      <c r="C39" t="s">
        <v>161</v>
      </c>
      <c r="D39" t="s">
        <v>4</v>
      </c>
      <c r="E39">
        <v>0</v>
      </c>
      <c r="F39">
        <v>0</v>
      </c>
      <c r="G39">
        <v>62</v>
      </c>
      <c r="H39">
        <v>50</v>
      </c>
      <c r="I39">
        <v>-19.399999999999999</v>
      </c>
      <c r="J39">
        <f t="shared" si="1"/>
        <v>112</v>
      </c>
    </row>
    <row r="40" spans="2:10" x14ac:dyDescent="0.25">
      <c r="B40" s="66">
        <v>35</v>
      </c>
      <c r="C40" t="s">
        <v>160</v>
      </c>
      <c r="D40" t="s">
        <v>4</v>
      </c>
      <c r="E40">
        <v>0.1</v>
      </c>
      <c r="F40">
        <v>0</v>
      </c>
      <c r="G40">
        <v>38</v>
      </c>
      <c r="H40">
        <v>65</v>
      </c>
      <c r="I40">
        <v>71.099999999999994</v>
      </c>
      <c r="J40">
        <f t="shared" si="1"/>
        <v>103</v>
      </c>
    </row>
    <row r="41" spans="2:10" x14ac:dyDescent="0.25">
      <c r="B41" s="66">
        <v>36</v>
      </c>
      <c r="C41" t="s">
        <v>159</v>
      </c>
      <c r="D41" t="s">
        <v>4</v>
      </c>
      <c r="E41">
        <v>0</v>
      </c>
      <c r="F41">
        <v>0</v>
      </c>
      <c r="G41">
        <v>5</v>
      </c>
      <c r="H41">
        <v>8</v>
      </c>
      <c r="I41">
        <v>60</v>
      </c>
      <c r="J41">
        <f t="shared" si="1"/>
        <v>13</v>
      </c>
    </row>
    <row r="42" spans="2:10" x14ac:dyDescent="0.25">
      <c r="B42" s="66">
        <v>37</v>
      </c>
      <c r="C42" t="s">
        <v>158</v>
      </c>
      <c r="D42" t="s">
        <v>4</v>
      </c>
      <c r="E42">
        <v>0</v>
      </c>
      <c r="F42">
        <v>0</v>
      </c>
      <c r="G42">
        <v>16</v>
      </c>
      <c r="H42">
        <v>29</v>
      </c>
      <c r="I42">
        <v>81.2</v>
      </c>
      <c r="J42">
        <f t="shared" si="1"/>
        <v>45</v>
      </c>
    </row>
    <row r="43" spans="2:10" x14ac:dyDescent="0.25">
      <c r="B43" s="66">
        <v>38</v>
      </c>
      <c r="C43" t="s">
        <v>157</v>
      </c>
      <c r="D43" t="s">
        <v>4</v>
      </c>
      <c r="E43">
        <v>0.1</v>
      </c>
      <c r="F43">
        <v>0</v>
      </c>
      <c r="G43">
        <v>43</v>
      </c>
      <c r="H43">
        <v>88</v>
      </c>
      <c r="I43">
        <v>104.7</v>
      </c>
      <c r="J43">
        <f t="shared" si="1"/>
        <v>131</v>
      </c>
    </row>
    <row r="44" spans="2:10" x14ac:dyDescent="0.25">
      <c r="B44" s="66">
        <v>39</v>
      </c>
      <c r="C44" t="s">
        <v>156</v>
      </c>
      <c r="D44" t="s">
        <v>4</v>
      </c>
      <c r="E44">
        <v>0</v>
      </c>
      <c r="F44">
        <v>0</v>
      </c>
      <c r="G44">
        <v>2</v>
      </c>
      <c r="H44">
        <v>6</v>
      </c>
      <c r="I44">
        <v>200</v>
      </c>
      <c r="J44">
        <f t="shared" si="1"/>
        <v>8</v>
      </c>
    </row>
    <row r="45" spans="2:10" x14ac:dyDescent="0.25">
      <c r="B45" s="66">
        <v>40</v>
      </c>
      <c r="C45" t="s">
        <v>155</v>
      </c>
      <c r="D45" t="s">
        <v>4</v>
      </c>
      <c r="E45">
        <v>0</v>
      </c>
      <c r="F45">
        <v>0</v>
      </c>
      <c r="G45">
        <v>8</v>
      </c>
      <c r="H45">
        <v>17</v>
      </c>
      <c r="I45">
        <v>112.5</v>
      </c>
      <c r="J45">
        <f t="shared" si="1"/>
        <v>25</v>
      </c>
    </row>
    <row r="46" spans="2:10" x14ac:dyDescent="0.25">
      <c r="B46" s="66">
        <v>41</v>
      </c>
      <c r="C46" t="s">
        <v>154</v>
      </c>
      <c r="D46" t="s">
        <v>4</v>
      </c>
      <c r="E46">
        <v>0.1</v>
      </c>
      <c r="F46">
        <v>0.1</v>
      </c>
      <c r="G46">
        <v>13</v>
      </c>
      <c r="H46">
        <v>19</v>
      </c>
      <c r="I46">
        <v>46.2</v>
      </c>
      <c r="J46">
        <f t="shared" si="1"/>
        <v>32</v>
      </c>
    </row>
    <row r="47" spans="2:10" x14ac:dyDescent="0.25">
      <c r="B47" s="66">
        <v>42</v>
      </c>
      <c r="C47" t="s">
        <v>153</v>
      </c>
      <c r="D47" t="s">
        <v>4</v>
      </c>
      <c r="E47">
        <v>0</v>
      </c>
      <c r="F47">
        <v>0</v>
      </c>
      <c r="G47">
        <v>43</v>
      </c>
      <c r="H47">
        <v>36</v>
      </c>
      <c r="I47">
        <v>-16.3</v>
      </c>
      <c r="J47">
        <f t="shared" si="1"/>
        <v>79</v>
      </c>
    </row>
    <row r="48" spans="2:10" x14ac:dyDescent="0.25">
      <c r="B48" s="66">
        <v>43</v>
      </c>
      <c r="C48" t="s">
        <v>152</v>
      </c>
      <c r="D48" t="s">
        <v>4</v>
      </c>
      <c r="E48">
        <v>0</v>
      </c>
      <c r="F48">
        <v>0</v>
      </c>
      <c r="G48">
        <v>4</v>
      </c>
      <c r="H48">
        <v>5</v>
      </c>
      <c r="I48">
        <v>25</v>
      </c>
      <c r="J48">
        <f t="shared" si="1"/>
        <v>9</v>
      </c>
    </row>
    <row r="49" spans="2:10" x14ac:dyDescent="0.25">
      <c r="B49" s="66">
        <v>44</v>
      </c>
      <c r="C49" t="s">
        <v>151</v>
      </c>
      <c r="D49" t="s">
        <v>4</v>
      </c>
      <c r="E49">
        <v>0</v>
      </c>
      <c r="F49">
        <v>0</v>
      </c>
      <c r="G49">
        <v>69</v>
      </c>
      <c r="H49">
        <v>65</v>
      </c>
      <c r="I49">
        <v>-5.8</v>
      </c>
      <c r="J49">
        <f t="shared" si="1"/>
        <v>134</v>
      </c>
    </row>
    <row r="50" spans="2:10" x14ac:dyDescent="0.25">
      <c r="B50" s="66">
        <v>45</v>
      </c>
      <c r="C50" t="s">
        <v>150</v>
      </c>
      <c r="D50" t="s">
        <v>4</v>
      </c>
      <c r="E50">
        <v>0.1</v>
      </c>
      <c r="F50">
        <v>0.1</v>
      </c>
      <c r="G50">
        <v>37</v>
      </c>
      <c r="H50">
        <v>47</v>
      </c>
      <c r="I50">
        <v>27</v>
      </c>
      <c r="J50">
        <f t="shared" si="1"/>
        <v>84</v>
      </c>
    </row>
    <row r="51" spans="2:10" x14ac:dyDescent="0.25">
      <c r="B51" s="66">
        <v>46</v>
      </c>
      <c r="C51" t="s">
        <v>149</v>
      </c>
      <c r="D51" t="s">
        <v>4</v>
      </c>
      <c r="E51">
        <v>0</v>
      </c>
      <c r="F51">
        <v>0</v>
      </c>
      <c r="G51">
        <v>2</v>
      </c>
      <c r="H51">
        <v>1</v>
      </c>
      <c r="I51">
        <v>-50</v>
      </c>
      <c r="J51">
        <f t="shared" si="1"/>
        <v>3</v>
      </c>
    </row>
    <row r="52" spans="2:10" x14ac:dyDescent="0.25">
      <c r="B52" s="66">
        <v>47</v>
      </c>
      <c r="C52" t="s">
        <v>148</v>
      </c>
      <c r="D52" t="s">
        <v>4</v>
      </c>
      <c r="E52">
        <v>0.1</v>
      </c>
      <c r="F52">
        <v>0</v>
      </c>
      <c r="G52">
        <v>6</v>
      </c>
      <c r="H52">
        <v>19</v>
      </c>
      <c r="I52">
        <v>216.7</v>
      </c>
      <c r="J52">
        <f t="shared" si="1"/>
        <v>25</v>
      </c>
    </row>
    <row r="53" spans="2:10" x14ac:dyDescent="0.25">
      <c r="B53" s="66">
        <v>48</v>
      </c>
      <c r="C53" t="s">
        <v>147</v>
      </c>
      <c r="D53" t="s">
        <v>4</v>
      </c>
      <c r="E53">
        <v>0</v>
      </c>
      <c r="F53">
        <v>0</v>
      </c>
      <c r="G53">
        <v>0</v>
      </c>
      <c r="H53">
        <v>1</v>
      </c>
      <c r="I53">
        <v>0</v>
      </c>
      <c r="J53">
        <f t="shared" si="1"/>
        <v>1</v>
      </c>
    </row>
    <row r="54" spans="2:10" x14ac:dyDescent="0.25">
      <c r="B54" s="66">
        <v>49</v>
      </c>
      <c r="C54" t="s">
        <v>146</v>
      </c>
      <c r="D54" t="s">
        <v>4</v>
      </c>
      <c r="E54">
        <v>0</v>
      </c>
      <c r="F54">
        <v>0</v>
      </c>
      <c r="G54">
        <v>47</v>
      </c>
      <c r="H54">
        <v>31</v>
      </c>
      <c r="I54">
        <v>-34</v>
      </c>
      <c r="J54">
        <f t="shared" si="1"/>
        <v>78</v>
      </c>
    </row>
    <row r="55" spans="2:10" x14ac:dyDescent="0.25">
      <c r="B55" s="66">
        <v>50</v>
      </c>
      <c r="C55" t="s">
        <v>145</v>
      </c>
      <c r="D55" t="s">
        <v>4</v>
      </c>
      <c r="E55">
        <v>0.1</v>
      </c>
      <c r="F55">
        <v>0</v>
      </c>
      <c r="G55">
        <v>20</v>
      </c>
      <c r="H55">
        <v>28</v>
      </c>
      <c r="I55">
        <v>40</v>
      </c>
      <c r="J55">
        <f t="shared" si="1"/>
        <v>48</v>
      </c>
    </row>
    <row r="56" spans="2:10" x14ac:dyDescent="0.25">
      <c r="B56" s="66">
        <v>51</v>
      </c>
      <c r="C56" t="s">
        <v>144</v>
      </c>
      <c r="D56" t="s">
        <v>4</v>
      </c>
      <c r="E56">
        <v>0.1</v>
      </c>
      <c r="F56">
        <v>0</v>
      </c>
      <c r="G56">
        <v>21</v>
      </c>
      <c r="H56">
        <v>37</v>
      </c>
      <c r="I56">
        <v>76.2</v>
      </c>
      <c r="J56">
        <f t="shared" si="1"/>
        <v>58</v>
      </c>
    </row>
    <row r="57" spans="2:10" x14ac:dyDescent="0.25">
      <c r="B57" s="66">
        <v>52</v>
      </c>
      <c r="C57" t="s">
        <v>143</v>
      </c>
      <c r="D57" t="s">
        <v>4</v>
      </c>
      <c r="E57">
        <v>0</v>
      </c>
      <c r="F57">
        <v>0.1</v>
      </c>
      <c r="G57">
        <v>6</v>
      </c>
      <c r="H57">
        <v>6</v>
      </c>
      <c r="I57">
        <v>0</v>
      </c>
      <c r="J57">
        <f t="shared" si="1"/>
        <v>12</v>
      </c>
    </row>
    <row r="58" spans="2:10" x14ac:dyDescent="0.25">
      <c r="B58" s="66">
        <v>53</v>
      </c>
      <c r="C58" t="s">
        <v>142</v>
      </c>
      <c r="D58" t="s">
        <v>4</v>
      </c>
      <c r="E58">
        <v>0</v>
      </c>
      <c r="F58">
        <v>0</v>
      </c>
      <c r="G58">
        <v>4</v>
      </c>
      <c r="H58">
        <v>11</v>
      </c>
      <c r="I58">
        <v>175</v>
      </c>
      <c r="J58">
        <f t="shared" si="1"/>
        <v>15</v>
      </c>
    </row>
    <row r="59" spans="2:10" x14ac:dyDescent="0.25">
      <c r="B59" s="66">
        <v>54</v>
      </c>
      <c r="C59" t="s">
        <v>141</v>
      </c>
      <c r="D59" t="s">
        <v>4</v>
      </c>
      <c r="E59">
        <v>0</v>
      </c>
      <c r="F59">
        <v>0</v>
      </c>
      <c r="G59">
        <v>30</v>
      </c>
      <c r="H59">
        <v>25</v>
      </c>
      <c r="I59">
        <v>-16.7</v>
      </c>
      <c r="J59">
        <f t="shared" si="1"/>
        <v>55</v>
      </c>
    </row>
    <row r="60" spans="2:10" x14ac:dyDescent="0.25">
      <c r="B60" s="66">
        <v>55</v>
      </c>
      <c r="C60" t="s">
        <v>140</v>
      </c>
      <c r="D60" t="s">
        <v>4</v>
      </c>
      <c r="E60">
        <v>0</v>
      </c>
      <c r="F60">
        <v>0</v>
      </c>
      <c r="G60">
        <v>12</v>
      </c>
      <c r="H60">
        <v>4</v>
      </c>
      <c r="I60">
        <v>-66.7</v>
      </c>
      <c r="J60">
        <f t="shared" si="1"/>
        <v>16</v>
      </c>
    </row>
    <row r="61" spans="2:10" x14ac:dyDescent="0.25">
      <c r="B61" s="66">
        <v>56</v>
      </c>
      <c r="C61" t="s">
        <v>139</v>
      </c>
      <c r="D61" t="s">
        <v>4</v>
      </c>
      <c r="E61">
        <v>0</v>
      </c>
      <c r="F61">
        <v>0</v>
      </c>
      <c r="G61">
        <v>17</v>
      </c>
      <c r="H61">
        <v>21</v>
      </c>
      <c r="I61">
        <v>23.5</v>
      </c>
      <c r="J61">
        <f t="shared" si="1"/>
        <v>38</v>
      </c>
    </row>
    <row r="62" spans="2:10" x14ac:dyDescent="0.25">
      <c r="B62" s="66">
        <v>57</v>
      </c>
      <c r="C62" t="s">
        <v>138</v>
      </c>
      <c r="D62" t="s">
        <v>4</v>
      </c>
      <c r="E62">
        <v>0.1</v>
      </c>
      <c r="F62">
        <v>0</v>
      </c>
      <c r="G62">
        <v>31</v>
      </c>
      <c r="H62">
        <v>62</v>
      </c>
      <c r="I62">
        <v>100</v>
      </c>
      <c r="J62">
        <f t="shared" si="1"/>
        <v>93</v>
      </c>
    </row>
    <row r="63" spans="2:10" x14ac:dyDescent="0.25">
      <c r="B63" s="66">
        <v>58</v>
      </c>
      <c r="C63" t="s">
        <v>137</v>
      </c>
      <c r="D63" t="s">
        <v>4</v>
      </c>
      <c r="E63">
        <v>0</v>
      </c>
      <c r="F63">
        <v>0</v>
      </c>
      <c r="G63">
        <v>3</v>
      </c>
      <c r="H63">
        <v>2</v>
      </c>
      <c r="I63">
        <v>-33.299999999999997</v>
      </c>
      <c r="J63">
        <f t="shared" si="1"/>
        <v>5</v>
      </c>
    </row>
    <row r="64" spans="2:10" x14ac:dyDescent="0.25">
      <c r="B64" s="66">
        <v>59</v>
      </c>
      <c r="C64" t="s">
        <v>136</v>
      </c>
      <c r="D64" t="s">
        <v>4</v>
      </c>
      <c r="E64">
        <v>0</v>
      </c>
      <c r="F64">
        <v>0</v>
      </c>
      <c r="G64">
        <v>84</v>
      </c>
      <c r="H64">
        <v>92</v>
      </c>
      <c r="I64">
        <v>9.5</v>
      </c>
      <c r="J64">
        <f t="shared" si="1"/>
        <v>176</v>
      </c>
    </row>
    <row r="65" spans="2:10" x14ac:dyDescent="0.25">
      <c r="B65" s="66">
        <v>60</v>
      </c>
      <c r="C65" t="s">
        <v>135</v>
      </c>
      <c r="D65" t="s">
        <v>4</v>
      </c>
      <c r="E65">
        <v>0.1</v>
      </c>
      <c r="F65">
        <v>0.1</v>
      </c>
      <c r="G65">
        <v>54</v>
      </c>
      <c r="H65">
        <v>42</v>
      </c>
      <c r="I65">
        <v>-22.2</v>
      </c>
      <c r="J65">
        <f t="shared" si="1"/>
        <v>96</v>
      </c>
    </row>
    <row r="66" spans="2:10" x14ac:dyDescent="0.25">
      <c r="B66" s="66">
        <v>61</v>
      </c>
      <c r="C66" t="s">
        <v>134</v>
      </c>
      <c r="D66" t="s">
        <v>4</v>
      </c>
      <c r="E66">
        <v>0</v>
      </c>
      <c r="F66">
        <v>0</v>
      </c>
      <c r="G66">
        <v>6</v>
      </c>
      <c r="H66">
        <v>13</v>
      </c>
      <c r="I66">
        <v>116.7</v>
      </c>
      <c r="J66">
        <f t="shared" si="1"/>
        <v>19</v>
      </c>
    </row>
    <row r="67" spans="2:10" x14ac:dyDescent="0.25">
      <c r="B67" s="66">
        <v>62</v>
      </c>
      <c r="C67" t="s">
        <v>133</v>
      </c>
      <c r="D67" t="s">
        <v>4</v>
      </c>
      <c r="E67">
        <v>0</v>
      </c>
      <c r="F67">
        <v>0</v>
      </c>
      <c r="G67">
        <v>37</v>
      </c>
      <c r="H67">
        <v>50</v>
      </c>
      <c r="I67">
        <v>35.1</v>
      </c>
      <c r="J67">
        <f t="shared" si="1"/>
        <v>87</v>
      </c>
    </row>
    <row r="68" spans="2:10" x14ac:dyDescent="0.25">
      <c r="B68" s="66">
        <v>63</v>
      </c>
      <c r="C68" t="s">
        <v>132</v>
      </c>
      <c r="D68" t="s">
        <v>4</v>
      </c>
      <c r="E68">
        <v>0.1</v>
      </c>
      <c r="F68">
        <v>0</v>
      </c>
      <c r="G68">
        <v>35</v>
      </c>
      <c r="H68">
        <v>43</v>
      </c>
      <c r="I68">
        <v>22.9</v>
      </c>
      <c r="J68">
        <f t="shared" si="1"/>
        <v>78</v>
      </c>
    </row>
    <row r="69" spans="2:10" x14ac:dyDescent="0.25">
      <c r="B69" s="66">
        <v>64</v>
      </c>
      <c r="C69" t="s">
        <v>131</v>
      </c>
      <c r="D69" t="s">
        <v>4</v>
      </c>
      <c r="E69">
        <v>0</v>
      </c>
      <c r="F69">
        <v>0</v>
      </c>
      <c r="G69">
        <v>24</v>
      </c>
      <c r="H69">
        <v>10</v>
      </c>
      <c r="I69">
        <v>-58.3</v>
      </c>
      <c r="J69">
        <f t="shared" ref="J69:J100" si="2">G69+H69</f>
        <v>34</v>
      </c>
    </row>
    <row r="70" spans="2:10" x14ac:dyDescent="0.25">
      <c r="B70" s="66">
        <v>65</v>
      </c>
      <c r="C70" t="s">
        <v>130</v>
      </c>
      <c r="D70" t="s">
        <v>4</v>
      </c>
      <c r="E70">
        <v>0</v>
      </c>
      <c r="F70">
        <v>0</v>
      </c>
      <c r="G70">
        <v>13</v>
      </c>
      <c r="H70">
        <v>5</v>
      </c>
      <c r="I70">
        <v>-61.5</v>
      </c>
      <c r="J70">
        <f t="shared" si="2"/>
        <v>18</v>
      </c>
    </row>
    <row r="71" spans="2:10" x14ac:dyDescent="0.25">
      <c r="B71" s="66">
        <v>66</v>
      </c>
      <c r="C71" t="s">
        <v>129</v>
      </c>
      <c r="D71" t="s">
        <v>4</v>
      </c>
      <c r="E71">
        <v>0.1</v>
      </c>
      <c r="F71">
        <v>0.1</v>
      </c>
      <c r="G71">
        <v>40</v>
      </c>
      <c r="H71">
        <v>32</v>
      </c>
      <c r="I71">
        <v>-20</v>
      </c>
      <c r="J71">
        <f t="shared" si="2"/>
        <v>72</v>
      </c>
    </row>
    <row r="72" spans="2:10" x14ac:dyDescent="0.25">
      <c r="B72" s="66">
        <v>67</v>
      </c>
      <c r="C72" t="s">
        <v>128</v>
      </c>
      <c r="D72" t="s">
        <v>4</v>
      </c>
      <c r="E72">
        <v>0</v>
      </c>
      <c r="F72">
        <v>0</v>
      </c>
      <c r="G72">
        <v>27</v>
      </c>
      <c r="H72">
        <v>57</v>
      </c>
      <c r="I72">
        <v>111.1</v>
      </c>
      <c r="J72">
        <f t="shared" si="2"/>
        <v>84</v>
      </c>
    </row>
    <row r="73" spans="2:10" x14ac:dyDescent="0.25">
      <c r="B73" s="66">
        <v>68</v>
      </c>
      <c r="C73" t="s">
        <v>127</v>
      </c>
      <c r="D73" t="s">
        <v>4</v>
      </c>
      <c r="E73">
        <v>0.1</v>
      </c>
      <c r="F73">
        <v>0</v>
      </c>
      <c r="G73">
        <v>36</v>
      </c>
      <c r="H73">
        <v>43</v>
      </c>
      <c r="I73">
        <v>19.399999999999999</v>
      </c>
      <c r="J73">
        <f t="shared" si="2"/>
        <v>79</v>
      </c>
    </row>
    <row r="74" spans="2:10" x14ac:dyDescent="0.25">
      <c r="B74" s="66">
        <v>69</v>
      </c>
      <c r="C74" t="s">
        <v>126</v>
      </c>
      <c r="D74" t="s">
        <v>4</v>
      </c>
      <c r="E74">
        <v>0</v>
      </c>
      <c r="F74">
        <v>0</v>
      </c>
      <c r="G74">
        <v>83</v>
      </c>
      <c r="H74">
        <v>74</v>
      </c>
      <c r="I74">
        <v>-10.8</v>
      </c>
      <c r="J74">
        <f t="shared" si="2"/>
        <v>157</v>
      </c>
    </row>
    <row r="75" spans="2:10" x14ac:dyDescent="0.25">
      <c r="B75" s="66">
        <v>70</v>
      </c>
      <c r="C75" t="s">
        <v>125</v>
      </c>
      <c r="D75" t="s">
        <v>4</v>
      </c>
      <c r="E75">
        <v>0</v>
      </c>
      <c r="F75">
        <v>0</v>
      </c>
      <c r="G75">
        <v>17</v>
      </c>
      <c r="H75">
        <v>5</v>
      </c>
      <c r="I75">
        <v>-70.599999999999994</v>
      </c>
      <c r="J75">
        <f t="shared" si="2"/>
        <v>22</v>
      </c>
    </row>
    <row r="76" spans="2:10" x14ac:dyDescent="0.25">
      <c r="B76" s="66">
        <v>71</v>
      </c>
      <c r="C76" t="s">
        <v>124</v>
      </c>
      <c r="D76" t="s">
        <v>4</v>
      </c>
      <c r="E76">
        <v>0</v>
      </c>
      <c r="F76">
        <v>0</v>
      </c>
      <c r="G76">
        <v>31</v>
      </c>
      <c r="H76">
        <v>24</v>
      </c>
      <c r="I76">
        <v>-22.6</v>
      </c>
      <c r="J76">
        <f t="shared" si="2"/>
        <v>55</v>
      </c>
    </row>
    <row r="77" spans="2:10" x14ac:dyDescent="0.25">
      <c r="B77" s="66">
        <v>72</v>
      </c>
      <c r="C77" t="s">
        <v>123</v>
      </c>
      <c r="D77" t="s">
        <v>4</v>
      </c>
      <c r="E77">
        <v>0.1</v>
      </c>
      <c r="F77">
        <v>0.1</v>
      </c>
      <c r="G77">
        <v>35</v>
      </c>
      <c r="H77">
        <v>33</v>
      </c>
      <c r="I77">
        <v>-5.7</v>
      </c>
      <c r="J77">
        <f t="shared" si="2"/>
        <v>68</v>
      </c>
    </row>
    <row r="78" spans="2:10" x14ac:dyDescent="0.25">
      <c r="B78" s="66">
        <v>73</v>
      </c>
      <c r="C78" t="s">
        <v>122</v>
      </c>
      <c r="D78" t="s">
        <v>4</v>
      </c>
      <c r="E78">
        <v>0.1</v>
      </c>
      <c r="F78">
        <v>0</v>
      </c>
      <c r="G78">
        <v>15</v>
      </c>
      <c r="H78">
        <v>25</v>
      </c>
      <c r="I78">
        <v>66.7</v>
      </c>
      <c r="J78">
        <f t="shared" si="2"/>
        <v>40</v>
      </c>
    </row>
    <row r="79" spans="2:10" x14ac:dyDescent="0.25">
      <c r="B79" s="66">
        <v>74</v>
      </c>
      <c r="C79" t="s">
        <v>121</v>
      </c>
      <c r="D79" t="s">
        <v>4</v>
      </c>
      <c r="E79">
        <v>0.1</v>
      </c>
      <c r="F79">
        <v>0</v>
      </c>
      <c r="G79">
        <v>25</v>
      </c>
      <c r="H79">
        <v>51</v>
      </c>
      <c r="I79">
        <v>104</v>
      </c>
      <c r="J79">
        <f t="shared" si="2"/>
        <v>76</v>
      </c>
    </row>
    <row r="80" spans="2:10" x14ac:dyDescent="0.25">
      <c r="B80" s="66">
        <v>75</v>
      </c>
      <c r="C80" t="s">
        <v>120</v>
      </c>
      <c r="D80" t="s">
        <v>4</v>
      </c>
      <c r="E80">
        <v>0.1</v>
      </c>
      <c r="F80">
        <v>0.1</v>
      </c>
      <c r="G80">
        <v>143</v>
      </c>
      <c r="H80">
        <v>141</v>
      </c>
      <c r="I80">
        <v>-1.4</v>
      </c>
      <c r="J80">
        <f t="shared" si="2"/>
        <v>284</v>
      </c>
    </row>
    <row r="81" spans="2:10" x14ac:dyDescent="0.25">
      <c r="B81" s="66">
        <v>76</v>
      </c>
      <c r="C81" t="s">
        <v>119</v>
      </c>
      <c r="D81" t="s">
        <v>4</v>
      </c>
      <c r="E81">
        <v>0</v>
      </c>
      <c r="F81">
        <v>0</v>
      </c>
      <c r="G81">
        <v>38</v>
      </c>
      <c r="H81">
        <v>48</v>
      </c>
      <c r="I81">
        <v>26.3</v>
      </c>
      <c r="J81">
        <f t="shared" si="2"/>
        <v>86</v>
      </c>
    </row>
    <row r="82" spans="2:10" x14ac:dyDescent="0.25">
      <c r="B82" s="66">
        <v>77</v>
      </c>
      <c r="C82" t="s">
        <v>118</v>
      </c>
      <c r="D82" t="s">
        <v>4</v>
      </c>
      <c r="E82">
        <v>0</v>
      </c>
      <c r="F82">
        <v>0</v>
      </c>
      <c r="G82">
        <v>53</v>
      </c>
      <c r="H82">
        <v>55</v>
      </c>
      <c r="I82">
        <v>3.8</v>
      </c>
      <c r="J82">
        <f t="shared" si="2"/>
        <v>108</v>
      </c>
    </row>
    <row r="83" spans="2:10" x14ac:dyDescent="0.25">
      <c r="B83" s="66">
        <v>78</v>
      </c>
      <c r="C83" t="s">
        <v>117</v>
      </c>
      <c r="D83" t="s">
        <v>4</v>
      </c>
      <c r="E83">
        <v>0</v>
      </c>
      <c r="F83">
        <v>0</v>
      </c>
      <c r="G83">
        <v>30</v>
      </c>
      <c r="H83">
        <v>69</v>
      </c>
      <c r="I83">
        <v>130</v>
      </c>
      <c r="J83">
        <f t="shared" si="2"/>
        <v>99</v>
      </c>
    </row>
    <row r="84" spans="2:10" x14ac:dyDescent="0.25">
      <c r="B84" s="66">
        <v>79</v>
      </c>
      <c r="C84" t="s">
        <v>116</v>
      </c>
      <c r="D84" t="s">
        <v>4</v>
      </c>
      <c r="E84">
        <v>0.1</v>
      </c>
      <c r="F84">
        <v>0.1</v>
      </c>
      <c r="G84">
        <v>28</v>
      </c>
      <c r="H84">
        <v>27</v>
      </c>
      <c r="I84">
        <v>-3.6</v>
      </c>
      <c r="J84">
        <f t="shared" si="2"/>
        <v>55</v>
      </c>
    </row>
    <row r="85" spans="2:10" x14ac:dyDescent="0.25">
      <c r="B85" s="66">
        <v>80</v>
      </c>
      <c r="C85" t="s">
        <v>115</v>
      </c>
      <c r="D85" t="s">
        <v>4</v>
      </c>
      <c r="E85">
        <v>0</v>
      </c>
      <c r="F85">
        <v>0</v>
      </c>
      <c r="G85">
        <v>14</v>
      </c>
      <c r="H85">
        <v>26</v>
      </c>
      <c r="I85">
        <v>85.7</v>
      </c>
      <c r="J85">
        <f t="shared" si="2"/>
        <v>40</v>
      </c>
    </row>
    <row r="86" spans="2:10" x14ac:dyDescent="0.25">
      <c r="B86" s="66">
        <v>81</v>
      </c>
      <c r="C86" t="s">
        <v>114</v>
      </c>
      <c r="D86" t="s">
        <v>4</v>
      </c>
      <c r="E86">
        <v>0</v>
      </c>
      <c r="F86">
        <v>0</v>
      </c>
      <c r="G86">
        <v>6</v>
      </c>
      <c r="H86">
        <v>9</v>
      </c>
      <c r="I86">
        <v>50</v>
      </c>
      <c r="J86">
        <f t="shared" si="2"/>
        <v>15</v>
      </c>
    </row>
    <row r="87" spans="2:10" x14ac:dyDescent="0.25">
      <c r="B87" s="66">
        <v>82</v>
      </c>
      <c r="C87" t="s">
        <v>113</v>
      </c>
      <c r="D87" t="s">
        <v>4</v>
      </c>
      <c r="E87">
        <v>0</v>
      </c>
      <c r="F87">
        <v>0</v>
      </c>
      <c r="G87">
        <v>6</v>
      </c>
      <c r="H87">
        <v>8</v>
      </c>
      <c r="I87">
        <v>33.299999999999997</v>
      </c>
      <c r="J87">
        <f t="shared" si="2"/>
        <v>14</v>
      </c>
    </row>
    <row r="88" spans="2:10" x14ac:dyDescent="0.25">
      <c r="B88" s="66">
        <v>83</v>
      </c>
      <c r="C88" t="s">
        <v>112</v>
      </c>
      <c r="D88" t="s">
        <v>4</v>
      </c>
      <c r="E88">
        <v>0</v>
      </c>
      <c r="F88">
        <v>0</v>
      </c>
      <c r="G88">
        <v>48</v>
      </c>
      <c r="H88">
        <v>43</v>
      </c>
      <c r="I88">
        <v>-10.4</v>
      </c>
      <c r="J88">
        <f t="shared" si="2"/>
        <v>91</v>
      </c>
    </row>
    <row r="89" spans="2:10" x14ac:dyDescent="0.25">
      <c r="B89" s="66">
        <v>84</v>
      </c>
      <c r="C89" t="s">
        <v>111</v>
      </c>
      <c r="D89" t="s">
        <v>4</v>
      </c>
      <c r="E89">
        <v>0.1</v>
      </c>
      <c r="F89">
        <v>0.1</v>
      </c>
      <c r="G89">
        <v>29</v>
      </c>
      <c r="H89">
        <v>52</v>
      </c>
      <c r="I89">
        <v>79.3</v>
      </c>
      <c r="J89">
        <f t="shared" si="2"/>
        <v>81</v>
      </c>
    </row>
    <row r="90" spans="2:10" x14ac:dyDescent="0.25">
      <c r="B90" s="66">
        <v>85</v>
      </c>
      <c r="C90" t="s">
        <v>110</v>
      </c>
      <c r="D90" t="s">
        <v>4</v>
      </c>
      <c r="E90">
        <v>0</v>
      </c>
      <c r="F90">
        <v>0</v>
      </c>
      <c r="G90">
        <v>11</v>
      </c>
      <c r="H90">
        <v>25</v>
      </c>
      <c r="I90">
        <v>127.3</v>
      </c>
      <c r="J90">
        <f t="shared" si="2"/>
        <v>36</v>
      </c>
    </row>
    <row r="91" spans="2:10" x14ac:dyDescent="0.25">
      <c r="B91" s="66">
        <v>86</v>
      </c>
      <c r="C91" t="s">
        <v>109</v>
      </c>
      <c r="D91" t="s">
        <v>4</v>
      </c>
      <c r="E91">
        <v>0.1</v>
      </c>
      <c r="F91">
        <v>0.1</v>
      </c>
      <c r="G91">
        <v>17</v>
      </c>
      <c r="H91">
        <v>25</v>
      </c>
      <c r="I91">
        <v>47.1</v>
      </c>
      <c r="J91">
        <f t="shared" si="2"/>
        <v>42</v>
      </c>
    </row>
    <row r="92" spans="2:10" x14ac:dyDescent="0.25">
      <c r="B92" s="66">
        <v>87</v>
      </c>
      <c r="C92" t="s">
        <v>108</v>
      </c>
      <c r="D92" t="s">
        <v>4</v>
      </c>
      <c r="E92">
        <v>0</v>
      </c>
      <c r="F92">
        <v>0</v>
      </c>
      <c r="G92">
        <v>7</v>
      </c>
      <c r="H92">
        <v>15</v>
      </c>
      <c r="I92">
        <v>114.3</v>
      </c>
      <c r="J92">
        <f t="shared" si="2"/>
        <v>22</v>
      </c>
    </row>
    <row r="93" spans="2:10" x14ac:dyDescent="0.25">
      <c r="B93" s="66">
        <v>88</v>
      </c>
      <c r="C93" t="s">
        <v>107</v>
      </c>
      <c r="D93" t="s">
        <v>4</v>
      </c>
      <c r="E93">
        <v>0.1</v>
      </c>
      <c r="F93">
        <v>0.1</v>
      </c>
      <c r="G93">
        <v>34</v>
      </c>
      <c r="H93">
        <v>26</v>
      </c>
      <c r="I93">
        <v>-23.5</v>
      </c>
      <c r="J93">
        <f t="shared" si="2"/>
        <v>60</v>
      </c>
    </row>
    <row r="94" spans="2:10" x14ac:dyDescent="0.25">
      <c r="B94" s="66">
        <v>89</v>
      </c>
      <c r="C94" t="s">
        <v>106</v>
      </c>
      <c r="D94" t="s">
        <v>4</v>
      </c>
      <c r="E94">
        <v>0.1</v>
      </c>
      <c r="F94">
        <v>0</v>
      </c>
      <c r="G94">
        <v>10</v>
      </c>
      <c r="H94">
        <v>27</v>
      </c>
      <c r="I94">
        <v>170</v>
      </c>
      <c r="J94">
        <f t="shared" si="2"/>
        <v>37</v>
      </c>
    </row>
    <row r="95" spans="2:10" x14ac:dyDescent="0.25">
      <c r="B95" s="66">
        <v>90</v>
      </c>
      <c r="C95" t="s">
        <v>105</v>
      </c>
      <c r="D95" t="s">
        <v>4</v>
      </c>
      <c r="E95">
        <v>0</v>
      </c>
      <c r="F95">
        <v>0</v>
      </c>
      <c r="G95">
        <v>1</v>
      </c>
      <c r="H95">
        <v>4</v>
      </c>
      <c r="I95">
        <v>300</v>
      </c>
      <c r="J95">
        <f t="shared" si="2"/>
        <v>5</v>
      </c>
    </row>
    <row r="96" spans="2:10" x14ac:dyDescent="0.25">
      <c r="B96" s="66">
        <v>91</v>
      </c>
      <c r="C96" t="s">
        <v>104</v>
      </c>
      <c r="D96" t="s">
        <v>4</v>
      </c>
      <c r="E96">
        <v>0.1</v>
      </c>
      <c r="F96">
        <v>0</v>
      </c>
      <c r="G96">
        <v>56</v>
      </c>
      <c r="H96">
        <v>88</v>
      </c>
      <c r="I96">
        <v>57.1</v>
      </c>
      <c r="J96">
        <f t="shared" si="2"/>
        <v>144</v>
      </c>
    </row>
    <row r="97" spans="2:10" x14ac:dyDescent="0.25">
      <c r="B97" s="66">
        <v>92</v>
      </c>
      <c r="C97" t="s">
        <v>103</v>
      </c>
      <c r="D97" t="s">
        <v>4</v>
      </c>
      <c r="E97">
        <v>0.1</v>
      </c>
      <c r="F97">
        <v>0</v>
      </c>
      <c r="G97">
        <v>58</v>
      </c>
      <c r="H97">
        <v>87</v>
      </c>
      <c r="I97">
        <v>50</v>
      </c>
      <c r="J97">
        <f t="shared" si="2"/>
        <v>145</v>
      </c>
    </row>
    <row r="98" spans="2:10" x14ac:dyDescent="0.25">
      <c r="B98" s="66">
        <v>93</v>
      </c>
      <c r="C98" t="s">
        <v>102</v>
      </c>
      <c r="D98" t="s">
        <v>4</v>
      </c>
      <c r="E98">
        <v>0.1</v>
      </c>
      <c r="F98">
        <v>0.1</v>
      </c>
      <c r="G98">
        <v>162</v>
      </c>
      <c r="H98">
        <v>157</v>
      </c>
      <c r="I98">
        <v>-3.1</v>
      </c>
      <c r="J98">
        <f t="shared" si="2"/>
        <v>319</v>
      </c>
    </row>
    <row r="99" spans="2:10" x14ac:dyDescent="0.25">
      <c r="B99" s="66">
        <v>94</v>
      </c>
      <c r="C99" t="s">
        <v>101</v>
      </c>
      <c r="D99" t="s">
        <v>4</v>
      </c>
      <c r="E99">
        <v>0.1</v>
      </c>
      <c r="F99">
        <v>0.1</v>
      </c>
      <c r="G99">
        <v>95</v>
      </c>
      <c r="H99">
        <v>98</v>
      </c>
      <c r="I99">
        <v>3.2</v>
      </c>
      <c r="J99">
        <f t="shared" si="2"/>
        <v>193</v>
      </c>
    </row>
    <row r="100" spans="2:10" x14ac:dyDescent="0.25">
      <c r="B100" s="66">
        <v>95</v>
      </c>
      <c r="C100" t="s">
        <v>100</v>
      </c>
      <c r="D100" t="s">
        <v>4</v>
      </c>
      <c r="E100">
        <v>0.1</v>
      </c>
      <c r="F100">
        <v>0.1</v>
      </c>
      <c r="G100">
        <v>159</v>
      </c>
      <c r="H100">
        <v>99</v>
      </c>
      <c r="I100">
        <v>-37.700000000000003</v>
      </c>
      <c r="J100">
        <f t="shared" si="2"/>
        <v>258</v>
      </c>
    </row>
    <row r="101" spans="2:10" x14ac:dyDescent="0.25">
      <c r="B101" s="66">
        <v>971</v>
      </c>
      <c r="C101" t="s">
        <v>99</v>
      </c>
      <c r="D101" t="s">
        <v>4</v>
      </c>
      <c r="E101">
        <v>0.4</v>
      </c>
      <c r="F101">
        <v>0.4</v>
      </c>
      <c r="G101">
        <v>165</v>
      </c>
      <c r="H101">
        <v>159</v>
      </c>
      <c r="I101">
        <v>-3.6</v>
      </c>
      <c r="J101">
        <f t="shared" ref="J101:J106" si="3">G101+H101</f>
        <v>324</v>
      </c>
    </row>
    <row r="102" spans="2:10" x14ac:dyDescent="0.25">
      <c r="B102" s="66">
        <v>972</v>
      </c>
      <c r="C102" t="s">
        <v>98</v>
      </c>
      <c r="D102" t="s">
        <v>4</v>
      </c>
      <c r="E102">
        <v>0.2</v>
      </c>
      <c r="F102">
        <v>0.3</v>
      </c>
      <c r="G102">
        <v>128</v>
      </c>
      <c r="H102">
        <v>89</v>
      </c>
      <c r="I102">
        <v>-30.5</v>
      </c>
      <c r="J102">
        <f t="shared" si="3"/>
        <v>217</v>
      </c>
    </row>
    <row r="103" spans="2:10" x14ac:dyDescent="0.25">
      <c r="B103" s="66">
        <v>973</v>
      </c>
      <c r="C103" t="s">
        <v>97</v>
      </c>
      <c r="D103" t="s">
        <v>4</v>
      </c>
      <c r="E103">
        <v>0.9</v>
      </c>
      <c r="F103">
        <v>0.8</v>
      </c>
      <c r="G103">
        <v>233</v>
      </c>
      <c r="H103">
        <v>257</v>
      </c>
      <c r="I103">
        <v>10.3</v>
      </c>
      <c r="J103">
        <f t="shared" si="3"/>
        <v>490</v>
      </c>
    </row>
    <row r="104" spans="2:10" x14ac:dyDescent="0.25">
      <c r="B104" s="66">
        <v>974</v>
      </c>
      <c r="C104" t="s">
        <v>96</v>
      </c>
      <c r="D104" t="s">
        <v>4</v>
      </c>
      <c r="E104">
        <v>0.1</v>
      </c>
      <c r="F104">
        <v>0</v>
      </c>
      <c r="G104">
        <v>41</v>
      </c>
      <c r="H104">
        <v>50</v>
      </c>
      <c r="I104">
        <v>22</v>
      </c>
      <c r="J104">
        <f t="shared" si="3"/>
        <v>91</v>
      </c>
    </row>
    <row r="105" spans="2:10" x14ac:dyDescent="0.25">
      <c r="B105" s="66">
        <v>976</v>
      </c>
      <c r="C105" t="s">
        <v>95</v>
      </c>
      <c r="D105" t="s">
        <v>4</v>
      </c>
      <c r="E105">
        <v>0.2</v>
      </c>
      <c r="F105">
        <v>0.2</v>
      </c>
      <c r="G105">
        <v>48</v>
      </c>
      <c r="H105">
        <v>48</v>
      </c>
      <c r="I105">
        <v>0</v>
      </c>
      <c r="J105">
        <f t="shared" si="3"/>
        <v>96</v>
      </c>
    </row>
    <row r="106" spans="2:10" x14ac:dyDescent="0.25">
      <c r="B106" s="66" t="s">
        <v>94</v>
      </c>
      <c r="C106" t="s">
        <v>93</v>
      </c>
      <c r="D106" t="s">
        <v>4</v>
      </c>
      <c r="E106">
        <v>0.1</v>
      </c>
      <c r="F106">
        <v>0.1</v>
      </c>
      <c r="G106" s="67">
        <v>3584</v>
      </c>
      <c r="H106" s="67">
        <v>4015</v>
      </c>
      <c r="I106">
        <v>12</v>
      </c>
      <c r="J106">
        <f t="shared" si="3"/>
        <v>7599</v>
      </c>
    </row>
    <row r="108" spans="2:10" x14ac:dyDescent="0.25">
      <c r="B108" s="58" t="s">
        <v>207</v>
      </c>
    </row>
    <row r="109" spans="2:10" x14ac:dyDescent="0.25">
      <c r="B109" s="58" t="s">
        <v>76</v>
      </c>
    </row>
    <row r="110" spans="2:10" x14ac:dyDescent="0.25">
      <c r="B110" s="60" t="s">
        <v>208</v>
      </c>
    </row>
    <row r="111" spans="2:10" x14ac:dyDescent="0.25">
      <c r="B111" s="6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32"/>
  <sheetViews>
    <sheetView workbookViewId="0">
      <selection activeCell="C36" sqref="C36"/>
    </sheetView>
  </sheetViews>
  <sheetFormatPr baseColWidth="10" defaultRowHeight="15" x14ac:dyDescent="0.25"/>
  <cols>
    <col min="1" max="1" width="11.42578125" style="1"/>
    <col min="2" max="2" width="30.42578125" style="1" customWidth="1"/>
    <col min="3" max="3" width="27.28515625" style="1" customWidth="1"/>
    <col min="4" max="4" width="19" style="1" customWidth="1"/>
    <col min="5" max="5" width="21.28515625" style="1" customWidth="1"/>
    <col min="6" max="16384" width="11.42578125" style="1"/>
  </cols>
  <sheetData>
    <row r="2" spans="2:10" x14ac:dyDescent="0.25">
      <c r="B2" s="2" t="s">
        <v>209</v>
      </c>
    </row>
    <row r="3" spans="2:10" x14ac:dyDescent="0.25">
      <c r="B3" s="43"/>
    </row>
    <row r="4" spans="2:10" x14ac:dyDescent="0.25">
      <c r="D4" s="79">
        <v>2023</v>
      </c>
      <c r="E4" s="79"/>
    </row>
    <row r="5" spans="2:10" x14ac:dyDescent="0.25">
      <c r="B5" s="81"/>
      <c r="C5" s="82"/>
      <c r="D5" s="30" t="s">
        <v>27</v>
      </c>
      <c r="E5" s="30" t="s">
        <v>36</v>
      </c>
    </row>
    <row r="6" spans="2:10" ht="45" x14ac:dyDescent="0.25">
      <c r="B6" s="27" t="s">
        <v>34</v>
      </c>
      <c r="C6" s="27" t="s">
        <v>35</v>
      </c>
      <c r="D6" s="30" t="s">
        <v>27</v>
      </c>
      <c r="E6" s="28" t="s">
        <v>36</v>
      </c>
    </row>
    <row r="7" spans="2:10" x14ac:dyDescent="0.25">
      <c r="B7" s="26" t="s">
        <v>214</v>
      </c>
      <c r="C7" s="26" t="s">
        <v>5</v>
      </c>
      <c r="D7" s="31">
        <v>2.4263033614965801</v>
      </c>
      <c r="E7" s="31">
        <v>2.3822701523141498</v>
      </c>
      <c r="I7" s="70"/>
      <c r="J7" s="71"/>
    </row>
    <row r="8" spans="2:10" x14ac:dyDescent="0.25">
      <c r="B8" s="26" t="s">
        <v>37</v>
      </c>
      <c r="C8" s="26" t="s">
        <v>5</v>
      </c>
      <c r="D8" s="31">
        <v>3.1686985471175197</v>
      </c>
      <c r="E8" s="31">
        <v>2.8469051500743801</v>
      </c>
      <c r="I8" s="70"/>
      <c r="J8" s="71"/>
    </row>
    <row r="9" spans="2:10" x14ac:dyDescent="0.25">
      <c r="B9" s="26" t="s">
        <v>38</v>
      </c>
      <c r="C9" s="26" t="s">
        <v>5</v>
      </c>
      <c r="D9" s="31">
        <v>4.8238633503858201</v>
      </c>
      <c r="E9" s="31">
        <v>4.3371727753737304</v>
      </c>
      <c r="I9" s="70"/>
      <c r="J9" s="71"/>
    </row>
    <row r="10" spans="2:10" x14ac:dyDescent="0.25">
      <c r="B10" s="26" t="s">
        <v>39</v>
      </c>
      <c r="C10" s="26" t="s">
        <v>5</v>
      </c>
      <c r="D10" s="31">
        <v>5.5391373903674195</v>
      </c>
      <c r="E10" s="31">
        <v>4.7674863504132805</v>
      </c>
      <c r="I10" s="70"/>
      <c r="J10" s="71"/>
    </row>
    <row r="11" spans="2:10" x14ac:dyDescent="0.25">
      <c r="B11" s="26" t="s">
        <v>40</v>
      </c>
      <c r="C11" s="26" t="s">
        <v>5</v>
      </c>
      <c r="D11" s="31">
        <v>7.0946999037525202</v>
      </c>
      <c r="E11" s="31">
        <v>5.6590296830869597</v>
      </c>
      <c r="I11" s="70"/>
      <c r="J11" s="71"/>
    </row>
    <row r="12" spans="2:10" x14ac:dyDescent="0.25">
      <c r="B12" s="26" t="s">
        <v>41</v>
      </c>
      <c r="C12" s="26" t="s">
        <v>5</v>
      </c>
      <c r="D12" s="31">
        <v>6.4617455687682304</v>
      </c>
      <c r="E12" s="31">
        <v>5.6650544865773602</v>
      </c>
      <c r="I12" s="70"/>
      <c r="J12" s="71"/>
    </row>
    <row r="13" spans="2:10" x14ac:dyDescent="0.25">
      <c r="B13" s="26" t="s">
        <v>42</v>
      </c>
      <c r="C13" s="26" t="s">
        <v>5</v>
      </c>
      <c r="D13" s="31">
        <v>11.7140641637325</v>
      </c>
      <c r="E13" s="31">
        <v>7.2949365649902305</v>
      </c>
      <c r="F13" s="29"/>
      <c r="I13" s="70"/>
      <c r="J13" s="71"/>
    </row>
    <row r="14" spans="2:10" x14ac:dyDescent="0.25">
      <c r="B14" s="26" t="s">
        <v>43</v>
      </c>
      <c r="C14" s="26" t="s">
        <v>5</v>
      </c>
      <c r="D14" s="31">
        <v>7.5189405070214193</v>
      </c>
      <c r="E14" s="31">
        <v>6.8413523363571498</v>
      </c>
      <c r="I14" s="70"/>
      <c r="J14" s="71"/>
    </row>
    <row r="15" spans="2:10" x14ac:dyDescent="0.25">
      <c r="B15" s="26" t="s">
        <v>44</v>
      </c>
      <c r="C15" s="26" t="s">
        <v>5</v>
      </c>
      <c r="D15" s="31">
        <v>6.7212995687808901</v>
      </c>
      <c r="E15" s="31"/>
      <c r="I15" s="70"/>
      <c r="J15" s="71"/>
    </row>
    <row r="16" spans="2:10" ht="15" customHeight="1" x14ac:dyDescent="0.25">
      <c r="B16" s="26" t="s">
        <v>27</v>
      </c>
      <c r="C16" s="26" t="s">
        <v>5</v>
      </c>
      <c r="D16" s="31">
        <v>5.9336813933791346</v>
      </c>
      <c r="E16" s="31">
        <v>5.2087457527998575</v>
      </c>
    </row>
    <row r="17" spans="2:16" x14ac:dyDescent="0.25">
      <c r="B17" s="72"/>
      <c r="C17" s="72"/>
      <c r="D17" s="72"/>
      <c r="E17" s="72"/>
    </row>
    <row r="18" spans="2:16" ht="15" customHeight="1" x14ac:dyDescent="0.25">
      <c r="B18" s="72"/>
      <c r="C18" s="72"/>
      <c r="D18" s="72"/>
      <c r="E18" s="72"/>
    </row>
    <row r="19" spans="2:16" x14ac:dyDescent="0.25">
      <c r="B19" s="63" t="s">
        <v>210</v>
      </c>
      <c r="C19" s="73"/>
      <c r="D19" s="73"/>
      <c r="E19" s="73"/>
    </row>
    <row r="20" spans="2:16" x14ac:dyDescent="0.25">
      <c r="B20" s="63" t="s">
        <v>76</v>
      </c>
      <c r="C20" s="72"/>
      <c r="D20" s="72"/>
      <c r="E20" s="72"/>
    </row>
    <row r="21" spans="2:16" ht="26.25" x14ac:dyDescent="0.4">
      <c r="B21" s="64" t="s">
        <v>211</v>
      </c>
      <c r="C21" s="74"/>
      <c r="D21" s="74"/>
      <c r="E21" s="74"/>
      <c r="M21" s="44"/>
    </row>
    <row r="22" spans="2:16" x14ac:dyDescent="0.25">
      <c r="B22" s="75"/>
      <c r="C22" s="72"/>
      <c r="D22" s="72"/>
      <c r="E22" s="72"/>
    </row>
    <row r="23" spans="2:16" x14ac:dyDescent="0.25">
      <c r="C23" s="72"/>
      <c r="D23" s="72"/>
      <c r="E23" s="72"/>
    </row>
    <row r="24" spans="2:16" x14ac:dyDescent="0.25">
      <c r="C24" s="72"/>
      <c r="D24" s="72"/>
      <c r="E24" s="72"/>
      <c r="L24" s="29"/>
      <c r="M24" s="29"/>
      <c r="O24" s="29"/>
    </row>
    <row r="25" spans="2:16" x14ac:dyDescent="0.25">
      <c r="B25" s="72"/>
      <c r="C25" s="72"/>
      <c r="D25" s="72"/>
      <c r="E25" s="72"/>
      <c r="L25" s="29"/>
      <c r="M25" s="29"/>
      <c r="O25" s="29"/>
    </row>
    <row r="26" spans="2:16" x14ac:dyDescent="0.25">
      <c r="B26" s="72"/>
      <c r="C26" s="72"/>
      <c r="D26" s="72"/>
      <c r="E26" s="72"/>
      <c r="L26" s="29"/>
      <c r="M26" s="29"/>
      <c r="O26" s="29"/>
      <c r="P26" s="29"/>
    </row>
    <row r="27" spans="2:16" x14ac:dyDescent="0.25">
      <c r="L27" s="29"/>
      <c r="M27" s="29"/>
      <c r="O27" s="29"/>
      <c r="P27" s="29"/>
    </row>
    <row r="28" spans="2:16" x14ac:dyDescent="0.25">
      <c r="L28" s="29"/>
      <c r="M28" s="29"/>
      <c r="O28" s="29"/>
      <c r="P28" s="29"/>
    </row>
    <row r="29" spans="2:16" x14ac:dyDescent="0.25">
      <c r="L29" s="29"/>
      <c r="M29" s="29"/>
      <c r="O29" s="29"/>
      <c r="P29" s="29"/>
    </row>
    <row r="30" spans="2:16" x14ac:dyDescent="0.25">
      <c r="L30" s="29"/>
      <c r="M30" s="29"/>
      <c r="N30" s="29"/>
      <c r="O30" s="29"/>
      <c r="P30" s="29"/>
    </row>
    <row r="31" spans="2:16" x14ac:dyDescent="0.25">
      <c r="L31" s="29"/>
      <c r="M31" s="29"/>
      <c r="O31" s="29"/>
      <c r="P31" s="29"/>
    </row>
    <row r="32" spans="2:16" x14ac:dyDescent="0.25">
      <c r="L32" s="29"/>
      <c r="M32" s="29"/>
    </row>
  </sheetData>
  <mergeCells count="2">
    <mergeCell ref="D4:E4"/>
    <mergeCell ref="B5:C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8"/>
  <sheetViews>
    <sheetView tabSelected="1" workbookViewId="0">
      <selection activeCell="I23" sqref="I23:I24"/>
    </sheetView>
  </sheetViews>
  <sheetFormatPr baseColWidth="10" defaultRowHeight="15" x14ac:dyDescent="0.25"/>
  <cols>
    <col min="1" max="1" width="4.5703125" style="1" customWidth="1"/>
    <col min="2" max="2" width="37.140625" customWidth="1"/>
    <col min="6" max="32" width="11.42578125" style="1"/>
  </cols>
  <sheetData>
    <row r="1" spans="2:5" s="1" customFormat="1" x14ac:dyDescent="0.25"/>
    <row r="2" spans="2:5" s="1" customFormat="1" ht="18" x14ac:dyDescent="0.25">
      <c r="B2" s="76" t="s">
        <v>213</v>
      </c>
    </row>
    <row r="3" spans="2:5" s="1" customFormat="1" ht="15.75" thickBot="1" x14ac:dyDescent="0.3">
      <c r="B3" s="77"/>
    </row>
    <row r="4" spans="2:5" ht="24.75" thickBot="1" x14ac:dyDescent="0.3">
      <c r="B4" s="45"/>
      <c r="C4" s="46" t="s">
        <v>46</v>
      </c>
      <c r="D4" s="47" t="s">
        <v>47</v>
      </c>
      <c r="E4" s="48" t="s">
        <v>48</v>
      </c>
    </row>
    <row r="5" spans="2:5" ht="15.75" thickBot="1" x14ac:dyDescent="0.3">
      <c r="B5" s="49" t="s">
        <v>49</v>
      </c>
      <c r="C5" s="50">
        <v>3462</v>
      </c>
      <c r="D5" s="50">
        <v>100</v>
      </c>
      <c r="E5" s="50">
        <v>90</v>
      </c>
    </row>
    <row r="6" spans="2:5" ht="15.75" thickBot="1" x14ac:dyDescent="0.3">
      <c r="B6" s="51" t="s">
        <v>50</v>
      </c>
      <c r="C6" s="52"/>
      <c r="D6" s="52"/>
      <c r="E6" s="52"/>
    </row>
    <row r="7" spans="2:5" ht="15.75" thickBot="1" x14ac:dyDescent="0.3">
      <c r="B7" s="53" t="s">
        <v>212</v>
      </c>
      <c r="C7" s="54">
        <v>399</v>
      </c>
      <c r="D7" s="54">
        <v>11</v>
      </c>
      <c r="E7" s="54">
        <v>78</v>
      </c>
    </row>
    <row r="8" spans="2:5" ht="15.75" thickBot="1" x14ac:dyDescent="0.3">
      <c r="B8" s="53" t="s">
        <v>51</v>
      </c>
      <c r="C8" s="54">
        <v>151</v>
      </c>
      <c r="D8" s="54">
        <v>4</v>
      </c>
      <c r="E8" s="54">
        <v>77</v>
      </c>
    </row>
    <row r="9" spans="2:5" ht="15.75" thickBot="1" x14ac:dyDescent="0.3">
      <c r="B9" s="53" t="s">
        <v>6</v>
      </c>
      <c r="C9" s="54">
        <v>2912</v>
      </c>
      <c r="D9" s="54">
        <v>84</v>
      </c>
      <c r="E9" s="54">
        <v>92</v>
      </c>
    </row>
    <row r="10" spans="2:5" ht="15.75" thickBot="1" x14ac:dyDescent="0.3">
      <c r="B10" s="51" t="s">
        <v>52</v>
      </c>
      <c r="C10" s="52"/>
      <c r="D10" s="52"/>
      <c r="E10" s="52"/>
    </row>
    <row r="11" spans="2:5" ht="15.75" thickBot="1" x14ac:dyDescent="0.3">
      <c r="B11" s="51" t="s">
        <v>53</v>
      </c>
      <c r="C11" s="52"/>
      <c r="D11" s="52"/>
      <c r="E11" s="52"/>
    </row>
    <row r="12" spans="2:5" ht="15.75" thickBot="1" x14ac:dyDescent="0.3">
      <c r="B12" s="53" t="s">
        <v>54</v>
      </c>
      <c r="C12" s="54">
        <v>347</v>
      </c>
      <c r="D12" s="54">
        <v>10</v>
      </c>
      <c r="E12" s="54">
        <v>0</v>
      </c>
    </row>
    <row r="13" spans="2:5" ht="15.75" thickBot="1" x14ac:dyDescent="0.3">
      <c r="B13" s="53" t="s">
        <v>55</v>
      </c>
      <c r="C13" s="54">
        <v>3115</v>
      </c>
      <c r="D13" s="54">
        <v>90</v>
      </c>
      <c r="E13" s="54">
        <v>100</v>
      </c>
    </row>
    <row r="14" spans="2:5" ht="15.75" thickBot="1" x14ac:dyDescent="0.3">
      <c r="B14" s="51" t="s">
        <v>56</v>
      </c>
      <c r="C14" s="52"/>
      <c r="D14" s="52"/>
      <c r="E14" s="52"/>
    </row>
    <row r="15" spans="2:5" ht="15.75" thickBot="1" x14ac:dyDescent="0.3">
      <c r="B15" s="53" t="s">
        <v>57</v>
      </c>
      <c r="C15" s="54">
        <v>7</v>
      </c>
      <c r="D15" s="54">
        <v>0</v>
      </c>
      <c r="E15" s="54">
        <v>71</v>
      </c>
    </row>
    <row r="16" spans="2:5" ht="15.75" thickBot="1" x14ac:dyDescent="0.3">
      <c r="B16" s="53" t="s">
        <v>58</v>
      </c>
      <c r="C16" s="54">
        <v>446</v>
      </c>
      <c r="D16" s="54">
        <v>13</v>
      </c>
      <c r="E16" s="54">
        <v>94</v>
      </c>
    </row>
    <row r="17" spans="2:5" ht="15.75" thickBot="1" x14ac:dyDescent="0.3">
      <c r="B17" s="53" t="s">
        <v>59</v>
      </c>
      <c r="C17" s="54">
        <v>1638</v>
      </c>
      <c r="D17" s="54">
        <v>47</v>
      </c>
      <c r="E17" s="54">
        <v>93</v>
      </c>
    </row>
    <row r="18" spans="2:5" ht="15.75" thickBot="1" x14ac:dyDescent="0.3">
      <c r="B18" s="53" t="s">
        <v>60</v>
      </c>
      <c r="C18" s="54">
        <v>921</v>
      </c>
      <c r="D18" s="54">
        <v>27</v>
      </c>
      <c r="E18" s="54">
        <v>86</v>
      </c>
    </row>
    <row r="19" spans="2:5" ht="15.75" thickBot="1" x14ac:dyDescent="0.3">
      <c r="B19" s="53" t="s">
        <v>61</v>
      </c>
      <c r="C19" s="54">
        <v>330</v>
      </c>
      <c r="D19" s="54">
        <v>10</v>
      </c>
      <c r="E19" s="54">
        <v>82</v>
      </c>
    </row>
    <row r="20" spans="2:5" ht="15.75" thickBot="1" x14ac:dyDescent="0.3">
      <c r="B20" s="53" t="s">
        <v>62</v>
      </c>
      <c r="C20" s="54">
        <v>120</v>
      </c>
      <c r="D20" s="54">
        <v>3</v>
      </c>
      <c r="E20" s="54">
        <v>85</v>
      </c>
    </row>
    <row r="21" spans="2:5" ht="15.75" thickBot="1" x14ac:dyDescent="0.3">
      <c r="B21" s="51" t="s">
        <v>63</v>
      </c>
      <c r="C21" s="52"/>
      <c r="D21" s="52"/>
      <c r="E21" s="52"/>
    </row>
    <row r="22" spans="2:5" ht="15.75" thickBot="1" x14ac:dyDescent="0.3">
      <c r="B22" s="53" t="s">
        <v>64</v>
      </c>
      <c r="C22" s="54">
        <v>2835</v>
      </c>
      <c r="D22" s="54">
        <v>82</v>
      </c>
      <c r="E22" s="54">
        <v>90</v>
      </c>
    </row>
    <row r="23" spans="2:5" ht="15.75" thickBot="1" x14ac:dyDescent="0.3">
      <c r="B23" s="53" t="s">
        <v>65</v>
      </c>
      <c r="C23" s="54">
        <v>627</v>
      </c>
      <c r="D23" s="54">
        <v>18</v>
      </c>
      <c r="E23" s="54">
        <v>92</v>
      </c>
    </row>
    <row r="24" spans="2:5" ht="15.75" thickBot="1" x14ac:dyDescent="0.3">
      <c r="B24" s="53" t="s">
        <v>66</v>
      </c>
      <c r="C24" s="54">
        <v>62</v>
      </c>
      <c r="D24" s="54">
        <v>2</v>
      </c>
      <c r="E24" s="54">
        <v>82</v>
      </c>
    </row>
    <row r="25" spans="2:5" ht="15.75" thickBot="1" x14ac:dyDescent="0.3">
      <c r="B25" s="53" t="s">
        <v>67</v>
      </c>
      <c r="C25" s="54">
        <v>59</v>
      </c>
      <c r="D25" s="54">
        <v>2</v>
      </c>
      <c r="E25" s="54">
        <v>88</v>
      </c>
    </row>
    <row r="26" spans="2:5" ht="15.75" thickBot="1" x14ac:dyDescent="0.3">
      <c r="B26" s="53" t="s">
        <v>68</v>
      </c>
      <c r="C26" s="54">
        <v>354</v>
      </c>
      <c r="D26" s="54">
        <v>10</v>
      </c>
      <c r="E26" s="54">
        <v>95</v>
      </c>
    </row>
    <row r="27" spans="2:5" ht="15.75" thickBot="1" x14ac:dyDescent="0.3">
      <c r="B27" s="53" t="s">
        <v>69</v>
      </c>
      <c r="C27" s="54">
        <v>61</v>
      </c>
      <c r="D27" s="54">
        <v>2</v>
      </c>
      <c r="E27" s="54">
        <v>95</v>
      </c>
    </row>
    <row r="28" spans="2:5" ht="18.75" customHeight="1" thickBot="1" x14ac:dyDescent="0.3">
      <c r="B28" s="55" t="s">
        <v>70</v>
      </c>
      <c r="C28" s="54">
        <v>91</v>
      </c>
      <c r="D28" s="54">
        <v>3</v>
      </c>
      <c r="E28" s="54">
        <v>86</v>
      </c>
    </row>
    <row r="29" spans="2:5" s="1" customFormat="1" x14ac:dyDescent="0.25">
      <c r="B29" s="65"/>
    </row>
    <row r="30" spans="2:5" s="1" customFormat="1" x14ac:dyDescent="0.25">
      <c r="B30" s="65" t="s">
        <v>71</v>
      </c>
    </row>
    <row r="31" spans="2:5" s="1" customFormat="1" x14ac:dyDescent="0.25">
      <c r="B31" s="65" t="s">
        <v>72</v>
      </c>
    </row>
    <row r="32" spans="2:5" s="1" customFormat="1" x14ac:dyDescent="0.25">
      <c r="B32" s="65" t="s">
        <v>25</v>
      </c>
    </row>
    <row r="33" spans="2:2" s="1" customFormat="1" x14ac:dyDescent="0.25">
      <c r="B33" s="78" t="s">
        <v>73</v>
      </c>
    </row>
    <row r="34" spans="2:2" s="1" customFormat="1" x14ac:dyDescent="0.25"/>
    <row r="35" spans="2:2" s="1" customFormat="1" x14ac:dyDescent="0.25"/>
    <row r="36" spans="2:2" s="1" customFormat="1" x14ac:dyDescent="0.25"/>
    <row r="37" spans="2:2" s="1" customFormat="1" x14ac:dyDescent="0.25"/>
    <row r="38" spans="2:2" s="1" customFormat="1" x14ac:dyDescent="0.25"/>
    <row r="39" spans="2:2" s="1" customFormat="1" x14ac:dyDescent="0.25"/>
    <row r="40" spans="2:2" s="1" customFormat="1" x14ac:dyDescent="0.25"/>
    <row r="41" spans="2:2" s="1" customFormat="1" x14ac:dyDescent="0.25"/>
    <row r="42" spans="2:2" s="1" customFormat="1" x14ac:dyDescent="0.25"/>
    <row r="43" spans="2:2" s="1" customFormat="1" x14ac:dyDescent="0.25"/>
    <row r="44" spans="2:2" s="1" customFormat="1" x14ac:dyDescent="0.25"/>
    <row r="45" spans="2:2" s="1" customFormat="1" x14ac:dyDescent="0.25"/>
    <row r="46" spans="2:2" s="1" customFormat="1" x14ac:dyDescent="0.25"/>
    <row r="47" spans="2:2" s="1" customFormat="1" x14ac:dyDescent="0.25"/>
    <row r="48" spans="2:2"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Fig 1</vt:lpstr>
      <vt:lpstr>Fig 2</vt:lpstr>
      <vt:lpstr>Fig 3</vt:lpstr>
      <vt:lpstr>Fig 4</vt:lpstr>
      <vt:lpstr>Fig 5</vt:lpstr>
      <vt:lpstr>Fig 6</vt:lpstr>
      <vt:lpstr>Fig 7_</vt:lpstr>
      <vt:lpstr>Fig 8_</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RAZAFINDRANOVONA Tiaray</dc:creator>
  <cp:lastModifiedBy>PORTELA Mickael</cp:lastModifiedBy>
  <dcterms:created xsi:type="dcterms:W3CDTF">2020-07-27T08:44:26Z</dcterms:created>
  <dcterms:modified xsi:type="dcterms:W3CDTF">2024-07-18T10:55:22Z</dcterms:modified>
</cp:coreProperties>
</file>